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4" activeTab="5"/>
  </bookViews>
  <sheets>
    <sheet name="1. Титульный" sheetId="1" r:id="rId1"/>
    <sheet name="2. Содержание" sheetId="2" r:id="rId2"/>
    <sheet name="3. Показатели" sheetId="3" r:id="rId3"/>
    <sheet name="4. Показатели 2019" sheetId="4" r:id="rId4"/>
    <sheet name="5. Показатели 2020" sheetId="5" r:id="rId5"/>
    <sheet name="6. Показатели 2021" sheetId="6" r:id="rId6"/>
    <sheet name="Показ 2019-20-21бюджет" sheetId="7" r:id="rId7"/>
    <sheet name="Показ 2019-20-21 внебюджет" sheetId="8" r:id="rId8"/>
    <sheet name="Показ Целевые 19-20-21" sheetId="9" r:id="rId9"/>
    <sheet name="Сведения о средствах" sheetId="10" r:id="rId10"/>
    <sheet name="Справочная инфо" sheetId="11" r:id="rId11"/>
  </sheets>
  <definedNames/>
  <calcPr fullCalcOnLoad="1"/>
</workbook>
</file>

<file path=xl/sharedStrings.xml><?xml version="1.0" encoding="utf-8"?>
<sst xmlns="http://schemas.openxmlformats.org/spreadsheetml/2006/main" count="1400" uniqueCount="255">
  <si>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</si>
  <si>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</si>
  <si>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</si>
  <si>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</si>
  <si>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</si>
  <si>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</si>
  <si>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из них гранты</t>
  </si>
  <si>
    <t>Поступления от доходов, всего:</t>
  </si>
  <si>
    <t>X</t>
  </si>
  <si>
    <t>доходы от собственности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</si>
  <si>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</si>
  <si>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</si>
  <si>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</si>
  <si>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</si>
  <si>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</si>
  <si>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</si>
  <si>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Поступление финансовых активов, всего:</t>
  </si>
  <si>
    <t>10</t>
  </si>
  <si>
    <t>оплата труда и начисления на выплаты по оплате труда</t>
  </si>
  <si>
    <t>УТВЕРЖДАЮ</t>
  </si>
  <si>
    <t>ПЛАН</t>
  </si>
  <si>
    <t>Х</t>
  </si>
  <si>
    <t>Наименование государственного учреждения:</t>
  </si>
  <si>
    <t>Единица измерения: руб.</t>
  </si>
  <si>
    <t xml:space="preserve">Сведения о деятельности государственного учреждения </t>
  </si>
  <si>
    <t>I. Показатели финансового состояния Учреждения</t>
  </si>
  <si>
    <t>N п/п</t>
  </si>
  <si>
    <t>Сумма, тыс. руб.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</si>
  <si>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</si>
  <si>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</si>
  <si>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</si>
  <si>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</si>
  <si>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-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</si>
  <si>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</si>
  <si>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</si>
  <si>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</si>
  <si>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</si>
  <si>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</si>
  <si>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</si>
  <si>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</si>
  <si>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</si>
  <si>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</si>
  <si>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2.2.1.</t>
  </si>
  <si>
    <t>2.2.2.</t>
  </si>
  <si>
    <t>2.3. Иные финансовые инструменты</t>
  </si>
  <si>
    <t>2.3.1.</t>
  </si>
  <si>
    <t>2.3.2.</t>
  </si>
  <si>
    <t>2.4. Дебиторская задолженность по доходам, полученным за счет средств областного бюджета, всего:</t>
  </si>
  <si>
    <t>2.4.1.</t>
  </si>
  <si>
    <t>2.4.2.</t>
  </si>
  <si>
    <t>2.5. Дебиторская задолженность по доходам от платной и иной приносящей доход деятельности, всего:</t>
  </si>
  <si>
    <t>2.5.1.</t>
  </si>
  <si>
    <t>2.5.2.</t>
  </si>
  <si>
    <t>2.6. Дебиторская задолженность по выданным авансам, полученным за счет средств областного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</si>
  <si>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</si>
  <si>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</si>
  <si>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</si>
  <si>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</si>
  <si>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</si>
  <si>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</si>
  <si>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</si>
  <si>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</si>
  <si>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</si>
  <si>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</si>
  <si>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</si>
  <si>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</si>
  <si>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</si>
  <si>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</si>
  <si>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</si>
  <si>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</si>
  <si>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</si>
  <si>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</si>
  <si>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</si>
  <si>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</si>
  <si>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</si>
  <si>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</si>
  <si>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</si>
  <si>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</si>
  <si>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</si>
  <si>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областного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</si>
  <si>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</si>
  <si>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</si>
  <si>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</si>
  <si>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</si>
  <si>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</si>
  <si>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</si>
  <si>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</si>
  <si>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</si>
  <si>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</si>
  <si>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</si>
  <si>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</si>
  <si>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</si>
  <si>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</si>
  <si>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</si>
  <si>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</si>
  <si>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</si>
  <si>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</si>
  <si>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</si>
  <si>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</si>
  <si>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</si>
  <si>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</si>
  <si>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</si>
  <si>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</si>
  <si>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</si>
  <si>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</si>
  <si>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</si>
  <si>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</si>
  <si>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II. Показатели по поступлениям</t>
  </si>
  <si>
    <t xml:space="preserve">и выплатам Учреждения </t>
  </si>
  <si>
    <t>Субсидии на финансовое обеспечение выполнения государственного  задания</t>
  </si>
  <si>
    <r>
      <t xml:space="preserve">Субсидии, предоставляемые в соответствии с </t>
    </r>
    <r>
      <rPr>
        <u val="single"/>
        <sz val="12"/>
        <rFont val="Times New Roman"/>
        <family val="1"/>
      </rPr>
      <t>абзацем вторым пункта 1 статьи 78.1</t>
    </r>
    <r>
      <rPr>
        <sz val="12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</si>
  <si>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</si>
  <si>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</si>
  <si>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</si>
  <si>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−</t>
  </si>
  <si>
    <t>Доходы от штрафов, пеней, иных сумм принудительного изъятия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</si>
  <si>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</si>
  <si>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</si>
  <si>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_</t>
  </si>
  <si>
    <t>Фонд оплаты труда</t>
  </si>
  <si>
    <t>Начисления на выплаты по оплате труда</t>
  </si>
  <si>
    <t xml:space="preserve">Прочие выплаты </t>
  </si>
  <si>
    <t>Социальные и иные выплаты населению, всего</t>
  </si>
  <si>
    <t xml:space="preserve">1. Степендии </t>
  </si>
  <si>
    <t xml:space="preserve">2. Иные выплаты населению </t>
  </si>
  <si>
    <t>Уплата налогов, сборов и иных платежей, всего</t>
  </si>
  <si>
    <t>1.Налог на имущество и земельный налог</t>
  </si>
  <si>
    <t>2. Уплата прочих налогов и сборов</t>
  </si>
  <si>
    <t>3. Уплата иных платежей</t>
  </si>
  <si>
    <t xml:space="preserve">Безвозмездные перечисления организациям </t>
  </si>
  <si>
    <t>Прочие расходы (кроме расходов на закупку товаров, работ, услуг)</t>
  </si>
  <si>
    <t xml:space="preserve">Расходы на закупку товаров, работ, услуг), всего </t>
  </si>
  <si>
    <t>Услуги связи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</si>
  <si>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</si>
  <si>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</si>
  <si>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</si>
  <si>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</si>
  <si>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</si>
  <si>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</si>
  <si>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</si>
  <si>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нематериальных активов </t>
  </si>
  <si>
    <t xml:space="preserve">Увеличение стоимости материальных запасов </t>
  </si>
  <si>
    <t>Увеличение остатков средств</t>
  </si>
  <si>
    <t xml:space="preserve">Прочие поступления </t>
  </si>
  <si>
    <t xml:space="preserve">Выбытие финансовых активов, всего </t>
  </si>
  <si>
    <t>Из них: уменьшение остатков средств</t>
  </si>
  <si>
    <t xml:space="preserve">Прочие выбытия </t>
  </si>
  <si>
    <t xml:space="preserve">Остаток средств на начало года </t>
  </si>
  <si>
    <t xml:space="preserve">Остаток средств на конец года </t>
  </si>
  <si>
    <t xml:space="preserve">Наименование показателей </t>
  </si>
  <si>
    <t xml:space="preserve">Код строки </t>
  </si>
  <si>
    <t xml:space="preserve">Год начала закупки 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</si>
  <si>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</si>
  <si>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закупки 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</si>
  <si>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</si>
  <si>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</si>
  <si>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</si>
  <si>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</si>
  <si>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</si>
  <si>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II.I. Показатели выплат по расходам на закупку</t>
  </si>
  <si>
    <t xml:space="preserve">товаров, работ, услуг Учреждения 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</si>
  <si>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</si>
  <si>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</si>
  <si>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 xml:space="preserve">из них: </t>
  </si>
  <si>
    <t>1. Услуги связи</t>
  </si>
  <si>
    <t>На закупку товаров, работ, услуг по году начала закупки:</t>
  </si>
  <si>
    <t xml:space="preserve">2. Коммунальные услуги </t>
  </si>
  <si>
    <t xml:space="preserve">3. Арендная плата за пользование имуществом </t>
  </si>
  <si>
    <t>4. Работы, услуги по содержанию имущества</t>
  </si>
  <si>
    <t>5. Прочие работы, услуги</t>
  </si>
  <si>
    <t xml:space="preserve">6. Увеличение стоимости основных средств </t>
  </si>
  <si>
    <t xml:space="preserve">7. Увеличение стоимости материальных запасов </t>
  </si>
  <si>
    <t xml:space="preserve">III. Сведения о средствах, поступающих </t>
  </si>
  <si>
    <t xml:space="preserve">во временное распоряжение Учреждения (Подразделения) </t>
  </si>
  <si>
    <t xml:space="preserve">(очередной финансовый год) </t>
  </si>
  <si>
    <t xml:space="preserve">Наименование показателя </t>
  </si>
  <si>
    <t>Сумма (руб. с точностью до двух знаков после запятой - 0,00)</t>
  </si>
  <si>
    <t xml:space="preserve">Поступление </t>
  </si>
  <si>
    <t xml:space="preserve">Выбытие </t>
  </si>
  <si>
    <t xml:space="preserve">Наименования показателя </t>
  </si>
  <si>
    <t>Сумма (тыс. руб.)</t>
  </si>
  <si>
    <t xml:space="preserve">IV. Справочная информация </t>
  </si>
  <si>
    <t>Объем публичных обязательств, всего:</t>
  </si>
  <si>
    <t xml:space="preserve"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 </t>
  </si>
  <si>
    <t>Объем средств, поступивших во временное распоряжение, всего:</t>
  </si>
  <si>
    <t xml:space="preserve">Руководитель государственного учреждения </t>
  </si>
  <si>
    <t xml:space="preserve">                                                                              (подпись)        (расшифровка подписи)</t>
  </si>
  <si>
    <t>М.П.</t>
  </si>
  <si>
    <t xml:space="preserve">Главный бухгалтер государственного </t>
  </si>
  <si>
    <r>
      <rPr>
        <sz val="12"/>
        <rFont val="Times New Roman"/>
        <family val="1"/>
      </rPr>
      <t>_________      __</t>
    </r>
    <r>
      <rPr>
        <u val="single"/>
        <sz val="12"/>
        <rFont val="Times New Roman"/>
        <family val="1"/>
      </rPr>
      <t>С.Н. Учайкина_________</t>
    </r>
  </si>
  <si>
    <t xml:space="preserve"> (подпись)          (расшифровка подписи)</t>
  </si>
  <si>
    <t>"_____" ________________ 20_____г.</t>
  </si>
  <si>
    <t>КОДЫ</t>
  </si>
  <si>
    <t>финансово-хозяйственной деятельности</t>
  </si>
  <si>
    <t>"_____" ___________20___г.</t>
  </si>
  <si>
    <t>Форма по КФД</t>
  </si>
  <si>
    <t xml:space="preserve">Дата </t>
  </si>
  <si>
    <t xml:space="preserve">по ОКПО </t>
  </si>
  <si>
    <t>ИНН/КПП</t>
  </si>
  <si>
    <r>
      <t xml:space="preserve">по </t>
    </r>
    <r>
      <rPr>
        <u val="single"/>
        <sz val="12"/>
        <rFont val="Times New Roman"/>
        <family val="1"/>
      </rPr>
      <t>ОКЕИ</t>
    </r>
  </si>
  <si>
    <t xml:space="preserve">Наименование органа, осуществляющего функции и </t>
  </si>
  <si>
    <t xml:space="preserve">полномоция учредителя: Министерство культуры </t>
  </si>
  <si>
    <t xml:space="preserve">Свердловской области </t>
  </si>
  <si>
    <t xml:space="preserve">Адрес               фактического                местонахождения </t>
  </si>
  <si>
    <t>государственного учреждения (подразделения):</t>
  </si>
  <si>
    <t xml:space="preserve">623851,    Свердловская   область,   г.   Ирбит,       ул. </t>
  </si>
  <si>
    <t>1. Прчие работы, услуги</t>
  </si>
  <si>
    <t>6. Прочие расходы</t>
  </si>
  <si>
    <t xml:space="preserve">8. Увеличение стоимости материальных запасов </t>
  </si>
  <si>
    <t xml:space="preserve">7. Увеличение стоимости основных средств </t>
  </si>
  <si>
    <t xml:space="preserve">Министр культуры Свердловской области </t>
  </si>
  <si>
    <r>
      <t xml:space="preserve">на </t>
    </r>
    <r>
      <rPr>
        <b/>
        <u val="single"/>
        <sz val="12"/>
        <rFont val="Times New Roman"/>
        <family val="1"/>
      </rPr>
      <t xml:space="preserve"> 01 января </t>
    </r>
    <r>
      <rPr>
        <b/>
        <sz val="12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</si>
  <si>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2"/>
        <rFont val="Times New Roman"/>
        <family val="1"/>
      </rPr>
      <t xml:space="preserve"> 01 января </t>
    </r>
    <r>
      <rPr>
        <b/>
        <sz val="12"/>
        <rFont val="Times New Roman"/>
        <family val="1"/>
      </rPr>
      <t xml:space="preserve"> 2020 г.</t>
    </r>
  </si>
  <si>
    <t xml:space="preserve">2. Арендная плата за пользование имуществом </t>
  </si>
  <si>
    <t>3. Прочие работы, услуги</t>
  </si>
  <si>
    <t>1. Транспортные услуги</t>
  </si>
  <si>
    <t>на 2019 год и плановый период 2020-2021 гг.</t>
  </si>
  <si>
    <t>на 01 января 2019 г.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</si>
  <si>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</si>
  <si>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</si>
  <si>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</si>
  <si>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r>
      <t xml:space="preserve">на </t>
    </r>
    <r>
      <rPr>
        <b/>
        <u val="single"/>
        <sz val="12"/>
        <rFont val="Times New Roman"/>
        <family val="1"/>
      </rPr>
      <t xml:space="preserve"> 01 января </t>
    </r>
    <r>
      <rPr>
        <b/>
        <sz val="12"/>
        <rFont val="Times New Roman"/>
        <family val="1"/>
      </rPr>
      <t xml:space="preserve"> 2021 г.</t>
    </r>
  </si>
  <si>
    <t xml:space="preserve">на 2019 г. </t>
  </si>
  <si>
    <t>на 2019 г. и плановый период 2020-2021 гг.</t>
  </si>
  <si>
    <r>
      <t>государственное бюджетное учреждение дополнительного образования Свердловской области "Ирбитская детская художественная школа"</t>
    </r>
    <r>
      <rPr>
        <sz val="12"/>
        <rFont val="Times New Roman"/>
        <family val="1"/>
      </rPr>
      <t xml:space="preserve">                          </t>
    </r>
  </si>
  <si>
    <t>6611001714/667601001</t>
  </si>
  <si>
    <t>Советская, д. 17</t>
  </si>
  <si>
    <t>1.1. Цели деятельности учреждения в соответствии с уставом учреждения:</t>
  </si>
  <si>
    <t xml:space="preserve"> -  создание условий и организация предоставления дополнительного образования детям в области изобразительного искусства и декоративно-прикладного искусства;</t>
  </si>
  <si>
    <t>-  удовлетворение потребностей населения Муниципального образования город Ирбит в предоставлении дополнительного художественного образования детям, в эстетическом воспитании и духовно-нравственном развитии;</t>
  </si>
  <si>
    <t>- выявление одаренных детей в раннем детском возрасте, обеспечения приобретения детьми знаний умений и навыков в области изобразительного и декоративно-прикладного искусства;</t>
  </si>
  <si>
    <t>-  приобретение детьми опыта творческой деятельности;</t>
  </si>
  <si>
    <t>- подготовка одаренных детей к поступлению в образовательные учреждения, реализующие профессиональные образовательные программы в области изобразительного и декоративно-прикладного  искусства;</t>
  </si>
  <si>
    <t>- культурно-просветительская деятельность, сохранение традиций уральского изобразительного и декоративно-прикладного искусства.</t>
  </si>
  <si>
    <t>1.2. Виды деятельности учреждения, относящиеся к основным видам деятельности, в соответствии с уставом учреждения:</t>
  </si>
  <si>
    <t>- дополнительное образование детей в области изобразительного и декоративно-прикладного искусства.</t>
  </si>
  <si>
    <t>1.3. Перечень услуг (работ), предоставление (выполнение) которых для физических и юридических лиц осуществляется за плату:</t>
  </si>
  <si>
    <t>-  обучение в платных кружках и студиях, на курсах;</t>
  </si>
  <si>
    <t>-  оказание консультативной, методической и организационно-творческой помощи;</t>
  </si>
  <si>
    <t>-  предоставление услуг по прокату инвентаря и оборудования;</t>
  </si>
  <si>
    <t>-  организация и проведение на базе школы учебно-методических мероприятий (семинары, учеба, стажировка преподавателей других школ);</t>
  </si>
  <si>
    <t>- методические консультации;</t>
  </si>
  <si>
    <t>- проведение выставок, мастер-классов;</t>
  </si>
  <si>
    <t>- реализация творческих работ обучающихся и преподавателей через выставки-продажи.</t>
  </si>
  <si>
    <t>1.4. Общая балансовая стоимость недвижимого имущества на дату составления (подписания) плана – 500,6 тысяч рублей, в том числе:</t>
  </si>
  <si>
    <t>стоимость имущества, закрепленного собственником имущества за учреждением на праве оперативного управления - 500,6 тысяч рублей;</t>
  </si>
  <si>
    <r>
      <t>стоимость имущества, приобретенного учреждением за счет выделенных собственником имущества учреждения средств</t>
    </r>
    <r>
      <rPr>
        <u val="single"/>
        <sz val="14"/>
        <rFont val="Times New Roman"/>
        <family val="1"/>
      </rPr>
      <t xml:space="preserve">   -      </t>
    </r>
    <r>
      <rPr>
        <sz val="14"/>
        <rFont val="Times New Roman"/>
        <family val="1"/>
      </rPr>
      <t xml:space="preserve"> тысяч рублей;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</si>
  <si>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</t>
    </r>
    <r>
      <rPr>
        <u val="single"/>
        <sz val="14"/>
        <rFont val="Times New Roman"/>
        <family val="1"/>
      </rPr>
      <t xml:space="preserve">      -     </t>
    </r>
    <r>
      <rPr>
        <sz val="14"/>
        <rFont val="Times New Roman"/>
        <family val="1"/>
      </rPr>
      <t>тысяч рублей.</t>
    </r>
  </si>
  <si>
    <t>1.5. Общая балансовая стоимость движимого имущества на дату составления (подписания) плана – 1399,78 тысяч рублей, в том числе балансовая стоимость особо ценного движимого имущества, 179,2 - тысяч рублей.</t>
  </si>
  <si>
    <t>1. Коммунальные услуги</t>
  </si>
  <si>
    <t>3. Транспортные услуги</t>
  </si>
  <si>
    <t xml:space="preserve">       Директор                                                    (подпись)        (расшифровка подписи)</t>
  </si>
  <si>
    <r>
      <t>(подразделения) (</t>
    </r>
    <r>
      <rPr>
        <b/>
        <u val="single"/>
        <sz val="12"/>
        <rFont val="Times New Roman"/>
        <family val="1"/>
      </rPr>
      <t>уполномоченное лицо</t>
    </r>
    <r>
      <rPr>
        <sz val="12"/>
        <rFont val="Times New Roman"/>
        <family val="1"/>
      </rPr>
      <t xml:space="preserve">) _______________    </t>
    </r>
    <r>
      <rPr>
        <u val="single"/>
        <sz val="12"/>
        <rFont val="Times New Roman"/>
        <family val="1"/>
      </rPr>
      <t>В.К.Аникин</t>
    </r>
  </si>
  <si>
    <r>
      <t>(подразделения) (уполномоченное лицо) _______________ ______</t>
    </r>
    <r>
      <rPr>
        <u val="single"/>
        <sz val="12"/>
        <rFont val="Times New Roman"/>
        <family val="1"/>
      </rPr>
      <t>Ю.Ю.Молодых__</t>
    </r>
  </si>
  <si>
    <r>
      <t>Исполнитель                                                _______________ ______</t>
    </r>
    <r>
      <rPr>
        <u val="single"/>
        <sz val="12"/>
        <rFont val="Times New Roman"/>
        <family val="1"/>
      </rPr>
      <t>Ю.Ю.Молодых__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</si>
</sst>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00000"/>
    <numFmt numFmtId="185" formatCode="0\10"/>
    <numFmt numFmtId="186" formatCode="000"/>
    <numFmt numFmtId="187" formatCode="0000"/>
    <numFmt numFmtId="188" formatCode="#,##0.00&quot;р.&quot;"/>
    <numFmt numFmtId="189" formatCode="_-* #,##0.000_р_._-;\-* #,##0.000_р_._-;_-* &quot;-&quot;?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70" fontId="3" fillId="0" borderId="0" xfId="43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6" fontId="3" fillId="0" borderId="15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left" wrapText="1"/>
    </xf>
    <xf numFmtId="0" fontId="3" fillId="0" borderId="15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47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left" vertical="center" wrapText="1"/>
    </xf>
    <xf numFmtId="2" fontId="3" fillId="33" borderId="2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2" fontId="3" fillId="33" borderId="24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47" fillId="3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5" fontId="3" fillId="0" borderId="17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9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4" fontId="47" fillId="7" borderId="18" xfId="0" applyNumberFormat="1" applyFont="1" applyFill="1" applyBorder="1" applyAlignment="1">
      <alignment horizontal="center" vertical="center" wrapText="1"/>
    </xf>
    <xf numFmtId="4" fontId="3" fillId="7" borderId="15" xfId="0" applyNumberFormat="1" applyFont="1" applyFill="1" applyBorder="1" applyAlignment="1">
      <alignment horizontal="center" vertical="center" wrapText="1"/>
    </xf>
    <xf numFmtId="4" fontId="47" fillId="7" borderId="17" xfId="0" applyNumberFormat="1" applyFont="1" applyFill="1" applyBorder="1" applyAlignment="1">
      <alignment horizontal="center" vertical="center" wrapText="1"/>
    </xf>
    <xf numFmtId="4" fontId="3" fillId="7" borderId="16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2" fontId="47" fillId="7" borderId="17" xfId="0" applyNumberFormat="1" applyFont="1" applyFill="1" applyBorder="1" applyAlignment="1">
      <alignment horizontal="center" vertical="center" wrapText="1"/>
    </xf>
    <xf numFmtId="2" fontId="3" fillId="7" borderId="15" xfId="0" applyNumberFormat="1" applyFont="1" applyFill="1" applyBorder="1" applyAlignment="1">
      <alignment horizontal="center" vertical="center"/>
    </xf>
    <xf numFmtId="2" fontId="3" fillId="7" borderId="18" xfId="0" applyNumberFormat="1" applyFont="1" applyFill="1" applyBorder="1" applyAlignment="1">
      <alignment horizontal="center" vertical="center"/>
    </xf>
    <xf numFmtId="2" fontId="47" fillId="7" borderId="17" xfId="0" applyNumberFormat="1" applyFont="1" applyFill="1" applyBorder="1" applyAlignment="1">
      <alignment horizontal="center" vertical="center"/>
    </xf>
    <xf numFmtId="2" fontId="2" fillId="7" borderId="17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top"/>
    </xf>
    <xf numFmtId="4" fontId="47" fillId="0" borderId="17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7" borderId="17" xfId="0" applyNumberFormat="1" applyFont="1" applyFill="1" applyBorder="1" applyAlignment="1">
      <alignment horizontal="center" vertical="center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2" fontId="47" fillId="34" borderId="15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 vertical="top"/>
    </xf>
    <xf numFmtId="2" fontId="3" fillId="34" borderId="18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7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47" fillId="7" borderId="17" xfId="0" applyNumberFormat="1" applyFont="1" applyFill="1" applyBorder="1" applyAlignment="1">
      <alignment horizontal="center" vertical="center" wrapText="1"/>
    </xf>
    <xf numFmtId="4" fontId="47" fillId="7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42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8" fillId="0" borderId="0" xfId="42" applyFont="1" applyFill="1" applyAlignment="1" applyProtection="1">
      <alignment horizontal="center"/>
      <protection/>
    </xf>
    <xf numFmtId="0" fontId="3" fillId="0" borderId="3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GridLines="0" workbookViewId="0" topLeftCell="A1">
      <selection activeCell="B35" sqref="B35"/>
    </sheetView>
  </sheetViews>
  <sheetFormatPr defaultColWidth="9.00390625" defaultRowHeight="12.75"/>
  <cols>
    <col min="1" max="1" width="2.625" style="51" customWidth="1"/>
    <col min="2" max="6" width="9.125" style="51" customWidth="1"/>
    <col min="7" max="7" width="18.625" style="51" customWidth="1"/>
    <col min="8" max="8" width="13.75390625" style="51" customWidth="1"/>
    <col min="9" max="9" width="12.00390625" style="51" customWidth="1"/>
    <col min="10" max="10" width="17.375" style="51" customWidth="1"/>
    <col min="11" max="11" width="1.875" style="51" customWidth="1"/>
    <col min="12" max="12" width="13.625" style="51" hidden="1" customWidth="1"/>
    <col min="13" max="13" width="0.12890625" style="51" customWidth="1"/>
    <col min="14" max="14" width="9.125" style="51" hidden="1" customWidth="1"/>
    <col min="15" max="15" width="14.125" style="51" customWidth="1"/>
    <col min="16" max="16384" width="9.125" style="51" customWidth="1"/>
  </cols>
  <sheetData>
    <row r="2" spans="1:15" ht="15.75">
      <c r="A2" s="50"/>
      <c r="B2" s="50"/>
      <c r="C2" s="50"/>
      <c r="D2" s="50"/>
      <c r="E2" s="50"/>
      <c r="F2" s="50"/>
      <c r="G2" s="50"/>
      <c r="H2" s="189" t="s">
        <v>19</v>
      </c>
      <c r="I2" s="189"/>
      <c r="J2" s="189"/>
      <c r="K2" s="189"/>
      <c r="L2" s="50"/>
      <c r="M2" s="50"/>
      <c r="N2" s="50"/>
      <c r="O2" s="50"/>
    </row>
    <row r="3" spans="1:15" ht="15.75">
      <c r="A3" s="50"/>
      <c r="B3" s="50"/>
      <c r="C3" s="50"/>
      <c r="D3" s="50"/>
      <c r="E3" s="50"/>
      <c r="F3" s="50"/>
      <c r="G3" s="50"/>
      <c r="H3" s="193" t="s">
        <v>210</v>
      </c>
      <c r="I3" s="193"/>
      <c r="J3" s="193"/>
      <c r="K3" s="193"/>
      <c r="L3" s="52"/>
      <c r="M3" s="52"/>
      <c r="N3" s="52"/>
      <c r="O3" s="52"/>
    </row>
    <row r="4" spans="1:15" ht="15.75">
      <c r="A4" s="50"/>
      <c r="B4" s="50"/>
      <c r="C4" s="50"/>
      <c r="D4" s="50"/>
      <c r="E4" s="50"/>
      <c r="F4" s="50"/>
      <c r="G4" s="50"/>
      <c r="H4" s="196" t="s">
        <v>189</v>
      </c>
      <c r="I4" s="196"/>
      <c r="J4" s="196"/>
      <c r="K4" s="196"/>
      <c r="L4" s="53"/>
      <c r="M4" s="53"/>
      <c r="N4" s="53"/>
      <c r="O4" s="53"/>
    </row>
    <row r="5" spans="1:15" ht="15.75">
      <c r="A5" s="50"/>
      <c r="B5" s="50"/>
      <c r="C5" s="50"/>
      <c r="D5" s="50"/>
      <c r="E5" s="50"/>
      <c r="F5" s="50"/>
      <c r="G5" s="50"/>
      <c r="H5" s="193" t="s">
        <v>190</v>
      </c>
      <c r="I5" s="193"/>
      <c r="J5" s="193"/>
      <c r="K5" s="193"/>
      <c r="L5" s="52"/>
      <c r="M5" s="52"/>
      <c r="N5" s="52"/>
      <c r="O5" s="52"/>
    </row>
    <row r="6" spans="1:15" ht="15.75">
      <c r="A6" s="50"/>
      <c r="B6" s="50"/>
      <c r="C6" s="50"/>
      <c r="D6" s="50"/>
      <c r="E6" s="50"/>
      <c r="F6" s="50"/>
      <c r="G6" s="50"/>
      <c r="H6" s="54"/>
      <c r="I6" s="54"/>
      <c r="J6" s="54"/>
      <c r="K6" s="54"/>
      <c r="L6" s="54"/>
      <c r="M6" s="54"/>
      <c r="N6" s="54"/>
      <c r="O6" s="54"/>
    </row>
    <row r="7" spans="1:15" ht="15.75">
      <c r="A7" s="50"/>
      <c r="B7" s="50"/>
      <c r="C7" s="50"/>
      <c r="D7" s="50"/>
      <c r="E7" s="50"/>
      <c r="F7" s="50"/>
      <c r="G7" s="50"/>
      <c r="H7" s="189" t="s">
        <v>191</v>
      </c>
      <c r="I7" s="189"/>
      <c r="J7" s="189"/>
      <c r="K7" s="189"/>
      <c r="L7" s="68"/>
      <c r="M7" s="68"/>
      <c r="N7" s="68"/>
      <c r="O7" s="68"/>
    </row>
    <row r="8" spans="1:15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68"/>
      <c r="M8" s="68"/>
      <c r="N8" s="68"/>
      <c r="O8" s="68"/>
    </row>
    <row r="9" spans="1:15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5"/>
    </row>
    <row r="10" spans="1:15" ht="15.75">
      <c r="A10" s="50"/>
      <c r="B10" s="50"/>
      <c r="C10" s="50"/>
      <c r="D10" s="50"/>
      <c r="E10" s="50"/>
      <c r="F10" s="68"/>
      <c r="G10" s="58" t="s">
        <v>20</v>
      </c>
      <c r="H10" s="50"/>
      <c r="I10" s="50"/>
      <c r="J10" s="50"/>
      <c r="K10" s="50"/>
      <c r="L10" s="50"/>
      <c r="M10" s="50"/>
      <c r="N10" s="50"/>
      <c r="O10" s="50"/>
    </row>
    <row r="11" spans="1:15" ht="15.75">
      <c r="A11" s="56"/>
      <c r="B11" s="56"/>
      <c r="C11" s="56"/>
      <c r="D11" s="190" t="s">
        <v>193</v>
      </c>
      <c r="E11" s="190"/>
      <c r="F11" s="190"/>
      <c r="G11" s="190"/>
      <c r="H11" s="190"/>
      <c r="I11" s="190"/>
      <c r="J11" s="190"/>
      <c r="K11" s="56"/>
      <c r="L11" s="56"/>
      <c r="M11" s="56"/>
      <c r="N11" s="56"/>
      <c r="O11" s="56"/>
    </row>
    <row r="12" spans="1:15" ht="15.75">
      <c r="A12" s="57"/>
      <c r="B12" s="56"/>
      <c r="C12" s="56"/>
      <c r="D12" s="190" t="s">
        <v>216</v>
      </c>
      <c r="E12" s="190"/>
      <c r="F12" s="190"/>
      <c r="G12" s="190"/>
      <c r="H12" s="190"/>
      <c r="I12" s="190"/>
      <c r="J12" s="190"/>
      <c r="K12" s="56"/>
      <c r="L12" s="56"/>
      <c r="M12" s="56"/>
      <c r="N12" s="56"/>
      <c r="O12" s="57"/>
    </row>
    <row r="13" spans="1:15" ht="15.75">
      <c r="A13" s="50"/>
      <c r="B13" s="68"/>
      <c r="C13" s="68"/>
      <c r="D13" s="68"/>
      <c r="E13" s="68"/>
      <c r="F13" s="68"/>
      <c r="G13" s="68"/>
      <c r="H13" s="50"/>
      <c r="I13" s="50"/>
      <c r="J13" s="50"/>
      <c r="K13" s="50"/>
      <c r="L13" s="50"/>
      <c r="M13" s="50"/>
      <c r="N13" s="50"/>
      <c r="O13" s="59"/>
    </row>
    <row r="14" spans="1:15" ht="15.75" customHeight="1">
      <c r="A14" s="50"/>
      <c r="B14" s="60"/>
      <c r="C14" s="60"/>
      <c r="D14" s="60"/>
      <c r="E14" s="195" t="s">
        <v>194</v>
      </c>
      <c r="F14" s="195"/>
      <c r="G14" s="195"/>
      <c r="H14" s="195"/>
      <c r="I14" s="195"/>
      <c r="J14" s="50"/>
      <c r="K14" s="50"/>
      <c r="L14" s="50"/>
      <c r="M14" s="50"/>
      <c r="N14" s="50"/>
      <c r="O14" s="50"/>
    </row>
    <row r="15" spans="1:15" ht="15" customHeight="1">
      <c r="A15" s="50"/>
      <c r="B15" s="50"/>
      <c r="C15" s="50"/>
      <c r="D15" s="50"/>
      <c r="E15" s="50"/>
      <c r="F15" s="50"/>
      <c r="G15" s="50"/>
      <c r="H15" s="61"/>
      <c r="I15" s="61"/>
      <c r="J15" s="61"/>
      <c r="K15" s="61"/>
      <c r="L15" s="61"/>
      <c r="M15" s="61"/>
      <c r="N15" s="61"/>
      <c r="O15" s="61"/>
    </row>
    <row r="16" spans="1:15" ht="21.75" customHeight="1">
      <c r="A16" s="62"/>
      <c r="B16" s="62"/>
      <c r="C16" s="62"/>
      <c r="D16" s="62"/>
      <c r="E16" s="62"/>
      <c r="F16" s="62"/>
      <c r="G16" s="62"/>
      <c r="H16" s="63" t="s">
        <v>192</v>
      </c>
      <c r="I16" s="63"/>
      <c r="J16" s="63"/>
      <c r="K16" s="63"/>
      <c r="L16" s="61"/>
      <c r="M16" s="63"/>
      <c r="N16" s="63"/>
      <c r="O16" s="61"/>
    </row>
    <row r="17" spans="1:15" ht="21.75" customHeight="1">
      <c r="A17" s="62"/>
      <c r="B17" s="62"/>
      <c r="C17" s="62"/>
      <c r="D17" s="62"/>
      <c r="E17" s="62"/>
      <c r="F17" s="62"/>
      <c r="G17" s="62"/>
      <c r="H17" s="188" t="s">
        <v>195</v>
      </c>
      <c r="I17" s="188"/>
      <c r="J17" s="70"/>
      <c r="K17" s="66"/>
      <c r="L17" s="68"/>
      <c r="M17" s="188"/>
      <c r="N17" s="188"/>
      <c r="O17" s="68"/>
    </row>
    <row r="18" spans="1:15" ht="24" customHeight="1">
      <c r="A18" s="62"/>
      <c r="B18" s="62"/>
      <c r="C18" s="62"/>
      <c r="D18" s="62"/>
      <c r="E18" s="62"/>
      <c r="F18" s="66"/>
      <c r="G18" s="66"/>
      <c r="H18" s="50" t="s">
        <v>196</v>
      </c>
      <c r="I18" s="62"/>
      <c r="J18" s="71"/>
      <c r="K18" s="62"/>
      <c r="L18" s="68"/>
      <c r="M18" s="62"/>
      <c r="N18" s="62"/>
      <c r="O18" s="68"/>
    </row>
    <row r="19" spans="1:15" ht="25.5" customHeight="1">
      <c r="A19" s="62"/>
      <c r="B19" s="188" t="s">
        <v>22</v>
      </c>
      <c r="C19" s="188"/>
      <c r="D19" s="188"/>
      <c r="E19" s="188"/>
      <c r="F19" s="188"/>
      <c r="G19" s="188"/>
      <c r="H19" s="188" t="s">
        <v>197</v>
      </c>
      <c r="I19" s="188"/>
      <c r="J19" s="71">
        <v>35171287</v>
      </c>
      <c r="K19" s="66"/>
      <c r="L19" s="68"/>
      <c r="M19" s="188"/>
      <c r="N19" s="188"/>
      <c r="O19" s="68"/>
    </row>
    <row r="20" spans="1:15" ht="24.75" customHeight="1">
      <c r="A20" s="62"/>
      <c r="B20" s="197" t="s">
        <v>224</v>
      </c>
      <c r="C20" s="197"/>
      <c r="D20" s="197"/>
      <c r="E20" s="197"/>
      <c r="F20" s="197"/>
      <c r="G20" s="197"/>
      <c r="H20" s="67"/>
      <c r="I20" s="63"/>
      <c r="J20" s="69"/>
      <c r="K20" s="63"/>
      <c r="L20" s="68"/>
      <c r="M20" s="63"/>
      <c r="N20" s="63"/>
      <c r="O20" s="68"/>
    </row>
    <row r="21" spans="1:15" ht="25.5" customHeight="1">
      <c r="A21" s="50"/>
      <c r="B21" s="197"/>
      <c r="C21" s="197"/>
      <c r="D21" s="197"/>
      <c r="E21" s="197"/>
      <c r="F21" s="197"/>
      <c r="G21" s="197"/>
      <c r="H21" s="67"/>
      <c r="I21" s="63"/>
      <c r="J21" s="69"/>
      <c r="K21" s="63"/>
      <c r="L21" s="68"/>
      <c r="M21" s="63"/>
      <c r="N21" s="63"/>
      <c r="O21" s="68"/>
    </row>
    <row r="22" spans="1:15" ht="24.75" customHeight="1">
      <c r="A22" s="50"/>
      <c r="B22" s="188" t="s">
        <v>198</v>
      </c>
      <c r="C22" s="187"/>
      <c r="D22" s="187"/>
      <c r="E22" s="187"/>
      <c r="F22" s="187"/>
      <c r="G22" s="187"/>
      <c r="H22" s="66"/>
      <c r="I22" s="63"/>
      <c r="J22" s="69"/>
      <c r="K22" s="63"/>
      <c r="L22" s="68"/>
      <c r="M22" s="63"/>
      <c r="N22" s="63"/>
      <c r="O22" s="68"/>
    </row>
    <row r="23" spans="1:15" ht="21.75" customHeight="1">
      <c r="A23" s="50"/>
      <c r="B23" s="187" t="s">
        <v>225</v>
      </c>
      <c r="C23" s="187"/>
      <c r="D23" s="187"/>
      <c r="E23" s="187"/>
      <c r="F23" s="187"/>
      <c r="G23" s="187"/>
      <c r="H23" s="66"/>
      <c r="I23" s="63"/>
      <c r="J23" s="69"/>
      <c r="K23" s="63"/>
      <c r="L23" s="68"/>
      <c r="M23" s="63"/>
      <c r="N23" s="63"/>
      <c r="O23" s="68"/>
    </row>
    <row r="24" spans="1:15" ht="23.25" customHeight="1">
      <c r="A24" s="50"/>
      <c r="B24" s="188" t="s">
        <v>23</v>
      </c>
      <c r="C24" s="188"/>
      <c r="D24" s="188"/>
      <c r="E24" s="188"/>
      <c r="F24" s="188"/>
      <c r="G24" s="188"/>
      <c r="H24" s="188" t="s">
        <v>199</v>
      </c>
      <c r="I24" s="192"/>
      <c r="J24" s="72"/>
      <c r="K24" s="61"/>
      <c r="L24" s="68"/>
      <c r="M24" s="194"/>
      <c r="N24" s="194"/>
      <c r="O24" s="68"/>
    </row>
    <row r="25" spans="1:15" ht="15.75">
      <c r="A25" s="50"/>
      <c r="B25" s="66"/>
      <c r="C25" s="66"/>
      <c r="D25" s="66"/>
      <c r="E25" s="66"/>
      <c r="F25" s="66"/>
      <c r="G25" s="66"/>
      <c r="H25" s="66"/>
      <c r="I25" s="64"/>
      <c r="J25" s="64"/>
      <c r="K25" s="64"/>
      <c r="L25" s="64"/>
      <c r="M25" s="64"/>
      <c r="N25" s="64"/>
      <c r="O25" s="64"/>
    </row>
    <row r="26" spans="1:15" ht="15.75">
      <c r="A26" s="50"/>
      <c r="B26" s="67"/>
      <c r="C26" s="67"/>
      <c r="D26" s="67"/>
      <c r="E26" s="66"/>
      <c r="F26" s="66"/>
      <c r="G26" s="66"/>
      <c r="H26" s="66"/>
      <c r="I26" s="64"/>
      <c r="J26" s="64"/>
      <c r="K26" s="64"/>
      <c r="L26" s="64"/>
      <c r="M26" s="64"/>
      <c r="N26" s="64"/>
      <c r="O26" s="64"/>
    </row>
    <row r="27" spans="1:15" ht="15.75">
      <c r="A27" s="50"/>
      <c r="B27" s="188" t="s">
        <v>200</v>
      </c>
      <c r="C27" s="188"/>
      <c r="D27" s="188"/>
      <c r="E27" s="188"/>
      <c r="F27" s="188"/>
      <c r="G27" s="188"/>
      <c r="H27" s="66"/>
      <c r="I27" s="50"/>
      <c r="J27" s="50"/>
      <c r="K27" s="50"/>
      <c r="L27" s="50"/>
      <c r="M27" s="50"/>
      <c r="N27" s="50"/>
      <c r="O27" s="64"/>
    </row>
    <row r="28" spans="1:15" ht="15.75">
      <c r="A28" s="50"/>
      <c r="B28" s="188" t="s">
        <v>201</v>
      </c>
      <c r="C28" s="188"/>
      <c r="D28" s="188"/>
      <c r="E28" s="188"/>
      <c r="F28" s="188"/>
      <c r="G28" s="188"/>
      <c r="H28" s="66"/>
      <c r="I28" s="50"/>
      <c r="J28" s="50"/>
      <c r="K28" s="50"/>
      <c r="L28" s="50"/>
      <c r="M28" s="50"/>
      <c r="N28" s="50"/>
      <c r="O28" s="50"/>
    </row>
    <row r="29" spans="1:15" ht="16.5" customHeight="1">
      <c r="A29" s="50"/>
      <c r="B29" s="188" t="s">
        <v>202</v>
      </c>
      <c r="C29" s="188"/>
      <c r="D29" s="188"/>
      <c r="E29" s="188"/>
      <c r="F29" s="188"/>
      <c r="G29" s="188"/>
      <c r="H29" s="66"/>
      <c r="I29" s="65"/>
      <c r="J29" s="65"/>
      <c r="K29" s="65"/>
      <c r="L29" s="65"/>
      <c r="M29" s="65"/>
      <c r="N29" s="65"/>
      <c r="O29" s="65"/>
    </row>
    <row r="30" spans="1:15" ht="16.5" customHeight="1">
      <c r="A30" s="50"/>
      <c r="B30" s="62"/>
      <c r="C30" s="62"/>
      <c r="D30" s="62"/>
      <c r="E30" s="62"/>
      <c r="F30" s="62"/>
      <c r="G30" s="62"/>
      <c r="H30" s="66"/>
      <c r="I30" s="65"/>
      <c r="J30" s="65"/>
      <c r="K30" s="65"/>
      <c r="L30" s="65"/>
      <c r="M30" s="65"/>
      <c r="N30" s="65"/>
      <c r="O30" s="65"/>
    </row>
    <row r="31" spans="1:15" ht="15.75" customHeight="1">
      <c r="A31" s="50"/>
      <c r="B31" s="191" t="s">
        <v>203</v>
      </c>
      <c r="C31" s="191"/>
      <c r="D31" s="191"/>
      <c r="E31" s="191"/>
      <c r="F31" s="191"/>
      <c r="G31" s="191"/>
      <c r="H31" s="66"/>
      <c r="I31" s="65"/>
      <c r="J31" s="65"/>
      <c r="K31" s="65"/>
      <c r="L31" s="65"/>
      <c r="M31" s="65"/>
      <c r="N31" s="65"/>
      <c r="O31" s="65"/>
    </row>
    <row r="32" spans="1:15" ht="17.25" customHeight="1">
      <c r="A32" s="50"/>
      <c r="B32" s="188" t="s">
        <v>204</v>
      </c>
      <c r="C32" s="188"/>
      <c r="D32" s="188"/>
      <c r="E32" s="188"/>
      <c r="F32" s="188"/>
      <c r="G32" s="188"/>
      <c r="H32" s="66"/>
      <c r="I32" s="65"/>
      <c r="J32" s="65"/>
      <c r="K32" s="65"/>
      <c r="L32" s="65"/>
      <c r="M32" s="65"/>
      <c r="N32" s="65"/>
      <c r="O32" s="65"/>
    </row>
    <row r="33" spans="1:15" ht="15.75" customHeight="1">
      <c r="A33" s="50"/>
      <c r="B33" s="187" t="s">
        <v>205</v>
      </c>
      <c r="C33" s="187"/>
      <c r="D33" s="187"/>
      <c r="E33" s="187"/>
      <c r="F33" s="187"/>
      <c r="G33" s="187"/>
      <c r="H33" s="67"/>
      <c r="I33" s="61"/>
      <c r="J33" s="61"/>
      <c r="K33" s="61"/>
      <c r="L33" s="61"/>
      <c r="M33" s="61"/>
      <c r="N33" s="61"/>
      <c r="O33" s="61"/>
    </row>
    <row r="34" spans="1:15" ht="15.75">
      <c r="A34" s="50"/>
      <c r="B34" s="187" t="s">
        <v>226</v>
      </c>
      <c r="C34" s="187"/>
      <c r="D34" s="187"/>
      <c r="E34" s="187"/>
      <c r="F34" s="187"/>
      <c r="G34" s="187"/>
      <c r="H34" s="66"/>
      <c r="I34" s="50"/>
      <c r="J34" s="50"/>
      <c r="K34" s="50"/>
      <c r="L34" s="50"/>
      <c r="M34" s="50"/>
      <c r="N34" s="50"/>
      <c r="O34" s="50"/>
    </row>
    <row r="35" spans="1:15" ht="15.75">
      <c r="A35" s="50"/>
      <c r="B35" s="62"/>
      <c r="C35" s="62"/>
      <c r="D35" s="62"/>
      <c r="E35" s="62"/>
      <c r="F35" s="62"/>
      <c r="G35" s="62"/>
      <c r="H35" s="66"/>
      <c r="I35" s="50"/>
      <c r="J35" s="50"/>
      <c r="K35" s="50"/>
      <c r="L35" s="50"/>
      <c r="M35" s="50"/>
      <c r="N35" s="50"/>
      <c r="O35" s="50"/>
    </row>
    <row r="36" spans="1:15" ht="15.75">
      <c r="A36" s="50"/>
      <c r="B36" s="62"/>
      <c r="C36" s="62"/>
      <c r="D36" s="62"/>
      <c r="E36" s="62"/>
      <c r="F36" s="62"/>
      <c r="G36" s="62"/>
      <c r="H36" s="66"/>
      <c r="I36" s="50"/>
      <c r="J36" s="50"/>
      <c r="K36" s="50"/>
      <c r="L36" s="50"/>
      <c r="M36" s="50"/>
      <c r="N36" s="50"/>
      <c r="O36" s="50"/>
    </row>
  </sheetData>
  <sheetProtection/>
  <mergeCells count="26">
    <mergeCell ref="H2:K2"/>
    <mergeCell ref="H3:K3"/>
    <mergeCell ref="M24:N24"/>
    <mergeCell ref="E14:I14"/>
    <mergeCell ref="M19:N19"/>
    <mergeCell ref="M17:N17"/>
    <mergeCell ref="H4:K4"/>
    <mergeCell ref="H5:K5"/>
    <mergeCell ref="B20:G21"/>
    <mergeCell ref="B22:G22"/>
    <mergeCell ref="B29:G29"/>
    <mergeCell ref="B31:G31"/>
    <mergeCell ref="H24:I24"/>
    <mergeCell ref="B32:G32"/>
    <mergeCell ref="B33:G33"/>
    <mergeCell ref="B34:G34"/>
    <mergeCell ref="B23:G23"/>
    <mergeCell ref="B24:G24"/>
    <mergeCell ref="B27:G27"/>
    <mergeCell ref="B28:G28"/>
    <mergeCell ref="H7:K7"/>
    <mergeCell ref="D11:J11"/>
    <mergeCell ref="D12:J12"/>
    <mergeCell ref="H17:I17"/>
    <mergeCell ref="H19:I19"/>
    <mergeCell ref="B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2" sqref="B22"/>
    </sheetView>
  </sheetViews>
  <sheetFormatPr defaultColWidth="9.00390625" defaultRowHeight="12.75"/>
  <cols>
    <col min="1" max="1" width="3.125" style="32" customWidth="1"/>
    <col min="2" max="2" width="33.625" style="32" customWidth="1"/>
    <col min="3" max="3" width="29.125" style="32" customWidth="1"/>
    <col min="4" max="4" width="36.875" style="32" customWidth="1"/>
    <col min="5" max="16384" width="9.125" style="32" customWidth="1"/>
  </cols>
  <sheetData>
    <row r="2" spans="2:4" ht="15.75">
      <c r="B2" s="198" t="s">
        <v>172</v>
      </c>
      <c r="C2" s="198"/>
      <c r="D2" s="198"/>
    </row>
    <row r="3" spans="2:4" ht="15.75">
      <c r="B3" s="198" t="s">
        <v>173</v>
      </c>
      <c r="C3" s="198"/>
      <c r="D3" s="198"/>
    </row>
    <row r="4" spans="2:4" ht="15.75">
      <c r="B4" s="198" t="s">
        <v>222</v>
      </c>
      <c r="C4" s="198"/>
      <c r="D4" s="198"/>
    </row>
    <row r="5" spans="2:4" ht="15.75">
      <c r="B5" s="198" t="s">
        <v>174</v>
      </c>
      <c r="C5" s="198"/>
      <c r="D5" s="198"/>
    </row>
    <row r="7" spans="2:4" ht="36.75" customHeight="1">
      <c r="B7" s="34" t="s">
        <v>175</v>
      </c>
      <c r="C7" s="34" t="s">
        <v>150</v>
      </c>
      <c r="D7" s="36" t="s">
        <v>176</v>
      </c>
    </row>
    <row r="8" spans="2:4" ht="18.75" customHeight="1">
      <c r="B8" s="34">
        <v>1</v>
      </c>
      <c r="C8" s="34">
        <v>2</v>
      </c>
      <c r="D8" s="34">
        <v>3</v>
      </c>
    </row>
    <row r="9" spans="2:4" ht="19.5" customHeight="1">
      <c r="B9" s="37" t="s">
        <v>147</v>
      </c>
      <c r="C9" s="46">
        <v>10</v>
      </c>
      <c r="D9" s="38">
        <v>0</v>
      </c>
    </row>
    <row r="10" spans="2:4" ht="19.5" customHeight="1">
      <c r="B10" s="37" t="s">
        <v>148</v>
      </c>
      <c r="C10" s="46">
        <v>20</v>
      </c>
      <c r="D10" s="38">
        <v>0</v>
      </c>
    </row>
    <row r="11" spans="2:4" ht="19.5" customHeight="1">
      <c r="B11" s="37" t="s">
        <v>177</v>
      </c>
      <c r="C11" s="46">
        <v>30</v>
      </c>
      <c r="D11" s="38">
        <v>0</v>
      </c>
    </row>
    <row r="12" spans="2:4" ht="19.5" customHeight="1">
      <c r="B12" s="37" t="s">
        <v>178</v>
      </c>
      <c r="C12" s="46">
        <v>40</v>
      </c>
      <c r="D12" s="38">
        <v>0</v>
      </c>
    </row>
  </sheetData>
  <sheetProtection/>
  <mergeCells count="4"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7"/>
  <sheetViews>
    <sheetView showGridLines="0" zoomScalePageLayoutView="0" workbookViewId="0" topLeftCell="A1">
      <selection activeCell="B27" sqref="B27:D27"/>
    </sheetView>
  </sheetViews>
  <sheetFormatPr defaultColWidth="9.00390625" defaultRowHeight="12.75"/>
  <cols>
    <col min="1" max="1" width="3.125" style="32" customWidth="1"/>
    <col min="2" max="2" width="34.625" style="32" customWidth="1"/>
    <col min="3" max="3" width="23.125" style="32" customWidth="1"/>
    <col min="4" max="4" width="36.875" style="32" customWidth="1"/>
    <col min="5" max="16384" width="9.125" style="32" customWidth="1"/>
  </cols>
  <sheetData>
    <row r="2" spans="2:4" ht="15.75">
      <c r="B2" s="239" t="s">
        <v>181</v>
      </c>
      <c r="C2" s="239"/>
      <c r="D2" s="239"/>
    </row>
    <row r="3" spans="2:4" ht="15.75">
      <c r="B3" s="239" t="s">
        <v>223</v>
      </c>
      <c r="C3" s="239"/>
      <c r="D3" s="239"/>
    </row>
    <row r="5" spans="2:4" ht="31.5" customHeight="1">
      <c r="B5" s="34" t="s">
        <v>179</v>
      </c>
      <c r="C5" s="34" t="s">
        <v>150</v>
      </c>
      <c r="D5" s="34" t="s">
        <v>180</v>
      </c>
    </row>
    <row r="6" spans="2:4" ht="18" customHeight="1">
      <c r="B6" s="34">
        <v>1</v>
      </c>
      <c r="C6" s="34">
        <v>2</v>
      </c>
      <c r="D6" s="34">
        <v>3</v>
      </c>
    </row>
    <row r="7" spans="2:4" ht="33" customHeight="1">
      <c r="B7" s="42" t="s">
        <v>182</v>
      </c>
      <c r="C7" s="48">
        <v>10</v>
      </c>
      <c r="D7" s="34">
        <v>0</v>
      </c>
    </row>
    <row r="8" spans="2:4" ht="104.25" customHeight="1">
      <c r="B8" s="42" t="s">
        <v>183</v>
      </c>
      <c r="C8" s="48">
        <v>20</v>
      </c>
      <c r="D8" s="34">
        <v>0</v>
      </c>
    </row>
    <row r="9" spans="2:4" ht="45" customHeight="1">
      <c r="B9" s="42" t="s">
        <v>184</v>
      </c>
      <c r="C9" s="48">
        <v>30</v>
      </c>
      <c r="D9" s="34">
        <v>0</v>
      </c>
    </row>
    <row r="17" spans="2:4" s="40" customFormat="1" ht="15.75">
      <c r="B17" s="191" t="s">
        <v>185</v>
      </c>
      <c r="C17" s="191"/>
      <c r="D17" s="191"/>
    </row>
    <row r="18" spans="2:4" s="40" customFormat="1" ht="15.75">
      <c r="B18" s="191" t="s">
        <v>252</v>
      </c>
      <c r="C18" s="191"/>
      <c r="D18" s="191"/>
    </row>
    <row r="19" spans="2:4" s="40" customFormat="1" ht="15.75">
      <c r="B19" s="191" t="s">
        <v>251</v>
      </c>
      <c r="C19" s="191"/>
      <c r="D19" s="191"/>
    </row>
    <row r="20" s="40" customFormat="1" ht="22.5" customHeight="1">
      <c r="B20" s="49" t="s">
        <v>187</v>
      </c>
    </row>
    <row r="21" s="40" customFormat="1" ht="15.75"/>
    <row r="22" spans="2:4" s="40" customFormat="1" ht="15.75">
      <c r="B22" s="191" t="s">
        <v>188</v>
      </c>
      <c r="C22" s="191"/>
      <c r="D22" s="191"/>
    </row>
    <row r="23" spans="2:4" s="40" customFormat="1" ht="15.75">
      <c r="B23" s="191" t="s">
        <v>253</v>
      </c>
      <c r="C23" s="191"/>
      <c r="D23" s="191"/>
    </row>
    <row r="24" spans="2:4" s="40" customFormat="1" ht="15.75">
      <c r="B24" s="191" t="s">
        <v>186</v>
      </c>
      <c r="C24" s="191"/>
      <c r="D24" s="191"/>
    </row>
    <row r="25" s="40" customFormat="1" ht="15.75"/>
    <row r="26" spans="2:4" s="40" customFormat="1" ht="15.75">
      <c r="B26" s="191" t="s">
        <v>254</v>
      </c>
      <c r="C26" s="191"/>
      <c r="D26" s="191"/>
    </row>
    <row r="27" spans="2:4" s="40" customFormat="1" ht="15.75">
      <c r="B27" s="191" t="s">
        <v>186</v>
      </c>
      <c r="C27" s="191"/>
      <c r="D27" s="191"/>
    </row>
    <row r="28" s="40" customFormat="1" ht="15.75"/>
    <row r="29" s="40" customFormat="1" ht="15.75"/>
    <row r="30" s="40" customFormat="1" ht="15.75"/>
  </sheetData>
  <sheetProtection/>
  <mergeCells count="10">
    <mergeCell ref="B23:D23"/>
    <mergeCell ref="B24:D24"/>
    <mergeCell ref="B26:D26"/>
    <mergeCell ref="B27:D27"/>
    <mergeCell ref="B2:D2"/>
    <mergeCell ref="B3:D3"/>
    <mergeCell ref="B17:D17"/>
    <mergeCell ref="B18:D18"/>
    <mergeCell ref="B19:D19"/>
    <mergeCell ref="B22:D2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9"/>
  <sheetViews>
    <sheetView showGridLines="0" workbookViewId="0" topLeftCell="B10">
      <selection activeCell="B26" sqref="B26"/>
    </sheetView>
  </sheetViews>
  <sheetFormatPr defaultColWidth="9.00390625" defaultRowHeight="12.75"/>
  <cols>
    <col min="1" max="1" width="2.875" style="0" customWidth="1"/>
    <col min="2" max="2" width="100.00390625" style="0" customWidth="1"/>
  </cols>
  <sheetData>
    <row r="2" spans="2:3" ht="12.75" customHeight="1">
      <c r="B2" s="1" t="s">
        <v>24</v>
      </c>
      <c r="C2" s="3"/>
    </row>
    <row r="3" ht="15.75">
      <c r="B3" s="2"/>
    </row>
    <row r="4" ht="32.25" customHeight="1">
      <c r="B4" s="177" t="s">
        <v>227</v>
      </c>
    </row>
    <row r="5" ht="56.25">
      <c r="B5" s="177" t="s">
        <v>228</v>
      </c>
    </row>
    <row r="6" ht="57.75" customHeight="1">
      <c r="B6" s="177" t="s">
        <v>229</v>
      </c>
    </row>
    <row r="7" ht="30" customHeight="1">
      <c r="B7" s="177" t="s">
        <v>230</v>
      </c>
    </row>
    <row r="8" ht="15.75" customHeight="1">
      <c r="B8" s="177" t="s">
        <v>231</v>
      </c>
    </row>
    <row r="9" spans="2:3" ht="51" customHeight="1">
      <c r="B9" s="177" t="s">
        <v>232</v>
      </c>
      <c r="C9" s="2"/>
    </row>
    <row r="10" spans="2:3" ht="37.5">
      <c r="B10" s="177" t="s">
        <v>233</v>
      </c>
      <c r="C10" s="2"/>
    </row>
    <row r="11" spans="2:3" ht="35.25" customHeight="1">
      <c r="B11" s="177" t="s">
        <v>234</v>
      </c>
      <c r="C11" s="2"/>
    </row>
    <row r="12" spans="2:3" ht="37.5">
      <c r="B12" s="177" t="s">
        <v>235</v>
      </c>
      <c r="C12" s="2"/>
    </row>
    <row r="13" spans="2:3" ht="37.5">
      <c r="B13" s="177" t="s">
        <v>236</v>
      </c>
      <c r="C13" s="2"/>
    </row>
    <row r="14" spans="2:3" ht="18.75">
      <c r="B14" s="177" t="s">
        <v>237</v>
      </c>
      <c r="C14" s="2"/>
    </row>
    <row r="15" spans="2:3" ht="37.5">
      <c r="B15" s="177" t="s">
        <v>238</v>
      </c>
      <c r="C15" s="2"/>
    </row>
    <row r="16" spans="2:3" ht="18.75">
      <c r="B16" s="177" t="s">
        <v>239</v>
      </c>
      <c r="C16" s="2"/>
    </row>
    <row r="17" spans="2:3" ht="37.5">
      <c r="B17" s="177" t="s">
        <v>240</v>
      </c>
      <c r="C17" s="2"/>
    </row>
    <row r="18" ht="18.75">
      <c r="B18" s="177" t="s">
        <v>241</v>
      </c>
    </row>
    <row r="19" ht="18.75">
      <c r="B19" s="177" t="s">
        <v>242</v>
      </c>
    </row>
    <row r="20" ht="37.5">
      <c r="B20" s="177" t="s">
        <v>243</v>
      </c>
    </row>
    <row r="21" spans="2:3" ht="37.5">
      <c r="B21" s="177" t="s">
        <v>244</v>
      </c>
      <c r="C21" s="2"/>
    </row>
    <row r="22" spans="2:3" ht="37.5">
      <c r="B22" s="177" t="s">
        <v>245</v>
      </c>
      <c r="C22" s="2"/>
    </row>
    <row r="23" ht="37.5">
      <c r="B23" s="177" t="s">
        <v>246</v>
      </c>
    </row>
    <row r="24" spans="2:3" ht="37.5">
      <c r="B24" s="177" t="s">
        <v>247</v>
      </c>
      <c r="C24" s="2"/>
    </row>
    <row r="25" spans="2:3" ht="56.25">
      <c r="B25" s="177" t="s">
        <v>248</v>
      </c>
      <c r="C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spans="2:3" ht="15.75">
      <c r="B34" s="2"/>
      <c r="C34" s="2"/>
    </row>
    <row r="35" ht="15.75">
      <c r="B35" s="2"/>
    </row>
    <row r="36" ht="15.75">
      <c r="B36" s="2"/>
    </row>
    <row r="37" spans="2:3" ht="15.75">
      <c r="B37" s="2"/>
      <c r="C37" s="2"/>
    </row>
    <row r="38" ht="15.75">
      <c r="B38" s="2"/>
    </row>
    <row r="39" ht="15.75">
      <c r="B3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9"/>
  <sheetViews>
    <sheetView showGridLines="0" workbookViewId="0" topLeftCell="B88">
      <selection activeCell="D103" sqref="D103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97.875" style="0" customWidth="1"/>
    <col min="4" max="4" width="11.375" style="73" customWidth="1"/>
  </cols>
  <sheetData>
    <row r="1" ht="6" customHeight="1"/>
    <row r="2" spans="2:4" ht="15.75">
      <c r="B2" s="198" t="s">
        <v>25</v>
      </c>
      <c r="C2" s="198"/>
      <c r="D2" s="198"/>
    </row>
    <row r="3" spans="2:4" ht="15.75">
      <c r="B3" s="198" t="s">
        <v>217</v>
      </c>
      <c r="C3" s="198"/>
      <c r="D3" s="198"/>
    </row>
    <row r="4" ht="16.5" thickBot="1">
      <c r="B4" s="1"/>
    </row>
    <row r="5" spans="2:4" ht="32.25" thickBot="1">
      <c r="B5" s="4" t="s">
        <v>26</v>
      </c>
      <c r="C5" s="5" t="s">
        <v>0</v>
      </c>
      <c r="D5" s="5" t="s">
        <v>27</v>
      </c>
    </row>
    <row r="6" spans="2:4" ht="16.5" thickBot="1">
      <c r="B6" s="6">
        <v>1</v>
      </c>
      <c r="C6" s="7">
        <v>2</v>
      </c>
      <c r="D6" s="7">
        <v>3</v>
      </c>
    </row>
    <row r="7" spans="2:4" ht="21" customHeight="1" thickBot="1">
      <c r="B7" s="8"/>
      <c r="C7" s="9" t="s">
        <v>28</v>
      </c>
      <c r="D7" s="74">
        <v>1900.3</v>
      </c>
    </row>
    <row r="8" spans="2:4" ht="16.5" thickBot="1">
      <c r="B8" s="8"/>
      <c r="C8" s="9" t="s">
        <v>15</v>
      </c>
      <c r="D8" s="74"/>
    </row>
    <row r="9" spans="2:4" ht="19.5" customHeight="1" thickBot="1">
      <c r="B9" s="8"/>
      <c r="C9" s="9" t="s">
        <v>29</v>
      </c>
      <c r="D9" s="74">
        <v>500.7</v>
      </c>
    </row>
    <row r="10" spans="2:4" ht="15" customHeight="1" thickBot="1">
      <c r="B10" s="8"/>
      <c r="C10" s="10" t="s">
        <v>5</v>
      </c>
      <c r="D10" s="74"/>
    </row>
    <row r="11" spans="2:4" ht="34.5" customHeight="1" thickBot="1">
      <c r="B11" s="8"/>
      <c r="C11" s="9" t="s">
        <v>30</v>
      </c>
      <c r="D11" s="74">
        <v>679.8</v>
      </c>
    </row>
    <row r="12" spans="2:4" ht="30" customHeight="1" thickBot="1">
      <c r="B12" s="199"/>
      <c r="C12" s="199" t="s">
        <v>31</v>
      </c>
      <c r="D12" s="201" t="s">
        <v>32</v>
      </c>
    </row>
    <row r="13" spans="2:4" ht="13.5" hidden="1" thickBot="1">
      <c r="B13" s="200"/>
      <c r="C13" s="200"/>
      <c r="D13" s="202"/>
    </row>
    <row r="14" spans="2:4" ht="34.5" customHeight="1">
      <c r="B14" s="199"/>
      <c r="C14" s="199" t="s">
        <v>33</v>
      </c>
      <c r="D14" s="201" t="s">
        <v>32</v>
      </c>
    </row>
    <row r="15" spans="2:4" ht="13.5" hidden="1" thickBot="1">
      <c r="B15" s="200"/>
      <c r="C15" s="200"/>
      <c r="D15" s="202"/>
    </row>
    <row r="16" spans="2:4" ht="16.5" thickBot="1">
      <c r="B16" s="8"/>
      <c r="C16" s="9" t="s">
        <v>34</v>
      </c>
      <c r="D16" s="74" t="s">
        <v>32</v>
      </c>
    </row>
    <row r="17" spans="2:4" ht="16.5" customHeight="1" thickBot="1">
      <c r="B17" s="8"/>
      <c r="C17" s="9" t="s">
        <v>35</v>
      </c>
      <c r="D17" s="74">
        <v>1399.78</v>
      </c>
    </row>
    <row r="18" spans="2:4" ht="15.75" customHeight="1" thickBot="1">
      <c r="B18" s="8"/>
      <c r="C18" s="10" t="s">
        <v>5</v>
      </c>
      <c r="D18" s="74"/>
    </row>
    <row r="19" spans="2:4" ht="19.5" customHeight="1" thickBot="1">
      <c r="B19" s="8"/>
      <c r="C19" s="9" t="s">
        <v>36</v>
      </c>
      <c r="D19" s="74">
        <v>179.2</v>
      </c>
    </row>
    <row r="20" spans="2:4" ht="16.5" customHeight="1" thickBot="1">
      <c r="B20" s="8"/>
      <c r="C20" s="9" t="s">
        <v>37</v>
      </c>
      <c r="D20" s="74" t="s">
        <v>32</v>
      </c>
    </row>
    <row r="21" spans="2:4" ht="15" customHeight="1" thickBot="1">
      <c r="B21" s="8"/>
      <c r="C21" s="9" t="s">
        <v>38</v>
      </c>
      <c r="D21" s="74">
        <v>83.8</v>
      </c>
    </row>
    <row r="22" spans="2:4" ht="16.5" thickBot="1">
      <c r="B22" s="8"/>
      <c r="C22" s="9" t="s">
        <v>15</v>
      </c>
      <c r="D22" s="74"/>
    </row>
    <row r="23" spans="2:4" ht="17.25" customHeight="1" thickBot="1">
      <c r="B23" s="8"/>
      <c r="C23" s="9" t="s">
        <v>39</v>
      </c>
      <c r="D23" s="74">
        <v>360.6</v>
      </c>
    </row>
    <row r="24" spans="2:4" ht="17.25" customHeight="1" thickBot="1">
      <c r="B24" s="8"/>
      <c r="C24" s="10" t="s">
        <v>5</v>
      </c>
      <c r="D24" s="74"/>
    </row>
    <row r="25" spans="2:4" ht="16.5" customHeight="1" thickBot="1">
      <c r="B25" s="8"/>
      <c r="C25" s="9" t="s">
        <v>40</v>
      </c>
      <c r="D25" s="74">
        <v>360.6</v>
      </c>
    </row>
    <row r="26" spans="2:4" ht="18.75" customHeight="1">
      <c r="B26" s="199"/>
      <c r="C26" s="199" t="s">
        <v>41</v>
      </c>
      <c r="D26" s="201" t="s">
        <v>32</v>
      </c>
    </row>
    <row r="27" spans="2:4" ht="13.5" hidden="1" thickBot="1">
      <c r="B27" s="200"/>
      <c r="C27" s="200"/>
      <c r="D27" s="202"/>
    </row>
    <row r="28" spans="2:4" ht="16.5" thickBot="1">
      <c r="B28" s="8"/>
      <c r="C28" s="10" t="s">
        <v>5</v>
      </c>
      <c r="D28" s="74"/>
    </row>
    <row r="29" spans="2:4" ht="16.5" thickBot="1">
      <c r="B29" s="8"/>
      <c r="C29" s="9" t="s">
        <v>42</v>
      </c>
      <c r="D29" s="74"/>
    </row>
    <row r="30" spans="2:4" ht="16.5" thickBot="1">
      <c r="B30" s="8"/>
      <c r="C30" s="9" t="s">
        <v>43</v>
      </c>
      <c r="D30" s="74"/>
    </row>
    <row r="31" spans="2:4" ht="18" customHeight="1">
      <c r="B31" s="199"/>
      <c r="C31" s="199" t="s">
        <v>44</v>
      </c>
      <c r="D31" s="201" t="s">
        <v>32</v>
      </c>
    </row>
    <row r="32" spans="2:4" ht="13.5" hidden="1" thickBot="1">
      <c r="B32" s="200"/>
      <c r="C32" s="200"/>
      <c r="D32" s="202"/>
    </row>
    <row r="33" spans="2:4" ht="16.5" thickBot="1">
      <c r="B33" s="8"/>
      <c r="C33" s="10" t="s">
        <v>5</v>
      </c>
      <c r="D33" s="74"/>
    </row>
    <row r="34" spans="2:4" ht="16.5" thickBot="1">
      <c r="B34" s="8"/>
      <c r="C34" s="9" t="s">
        <v>45</v>
      </c>
      <c r="D34" s="74"/>
    </row>
    <row r="35" spans="2:4" ht="16.5" thickBot="1">
      <c r="B35" s="8"/>
      <c r="C35" s="9" t="s">
        <v>46</v>
      </c>
      <c r="D35" s="74"/>
    </row>
    <row r="36" spans="2:4" ht="33" customHeight="1">
      <c r="B36" s="199"/>
      <c r="C36" s="199" t="s">
        <v>47</v>
      </c>
      <c r="D36" s="201" t="s">
        <v>32</v>
      </c>
    </row>
    <row r="37" spans="2:4" ht="13.5" hidden="1" thickBot="1">
      <c r="B37" s="200"/>
      <c r="C37" s="200"/>
      <c r="D37" s="202"/>
    </row>
    <row r="38" spans="2:4" ht="16.5" thickBot="1">
      <c r="B38" s="8"/>
      <c r="C38" s="10" t="s">
        <v>5</v>
      </c>
      <c r="D38" s="74"/>
    </row>
    <row r="39" spans="2:4" ht="16.5" thickBot="1">
      <c r="B39" s="8"/>
      <c r="C39" s="9" t="s">
        <v>48</v>
      </c>
      <c r="D39" s="74"/>
    </row>
    <row r="40" spans="2:4" ht="16.5" thickBot="1">
      <c r="B40" s="8"/>
      <c r="C40" s="9" t="s">
        <v>49</v>
      </c>
      <c r="D40" s="74"/>
    </row>
    <row r="41" spans="2:4" ht="28.5" customHeight="1">
      <c r="B41" s="199"/>
      <c r="C41" s="199" t="s">
        <v>50</v>
      </c>
      <c r="D41" s="201" t="s">
        <v>32</v>
      </c>
    </row>
    <row r="42" spans="2:4" ht="13.5" hidden="1" thickBot="1">
      <c r="B42" s="200"/>
      <c r="C42" s="200"/>
      <c r="D42" s="202"/>
    </row>
    <row r="43" spans="2:4" ht="16.5" thickBot="1">
      <c r="B43" s="8"/>
      <c r="C43" s="10" t="s">
        <v>5</v>
      </c>
      <c r="D43" s="74"/>
    </row>
    <row r="44" spans="2:4" ht="16.5" thickBot="1">
      <c r="B44" s="8"/>
      <c r="C44" s="9" t="s">
        <v>51</v>
      </c>
      <c r="D44" s="74"/>
    </row>
    <row r="45" spans="2:4" ht="16.5" thickBot="1">
      <c r="B45" s="8"/>
      <c r="C45" s="9" t="s">
        <v>52</v>
      </c>
      <c r="D45" s="74"/>
    </row>
    <row r="46" spans="2:4" ht="34.5" customHeight="1" thickBot="1">
      <c r="B46" s="8"/>
      <c r="C46" s="9" t="s">
        <v>53</v>
      </c>
      <c r="D46" s="74" t="s">
        <v>32</v>
      </c>
    </row>
    <row r="47" spans="2:4" ht="16.5" customHeight="1" thickBot="1">
      <c r="B47" s="8"/>
      <c r="C47" s="10" t="s">
        <v>5</v>
      </c>
      <c r="D47" s="74"/>
    </row>
    <row r="48" spans="2:4" ht="16.5" customHeight="1" thickBot="1">
      <c r="B48" s="8"/>
      <c r="C48" s="9" t="s">
        <v>54</v>
      </c>
      <c r="D48" s="74" t="s">
        <v>32</v>
      </c>
    </row>
    <row r="49" spans="2:4" ht="16.5" customHeight="1">
      <c r="B49" s="199"/>
      <c r="C49" s="199" t="s">
        <v>55</v>
      </c>
      <c r="D49" s="201" t="s">
        <v>32</v>
      </c>
    </row>
    <row r="50" spans="2:4" ht="13.5" hidden="1" thickBot="1">
      <c r="B50" s="200"/>
      <c r="C50" s="200"/>
      <c r="D50" s="202"/>
    </row>
    <row r="51" spans="2:4" ht="16.5" thickBot="1">
      <c r="B51" s="8"/>
      <c r="C51" s="9" t="s">
        <v>56</v>
      </c>
      <c r="D51" s="74" t="s">
        <v>32</v>
      </c>
    </row>
    <row r="52" spans="2:4" ht="10.5" customHeight="1">
      <c r="B52" s="199"/>
      <c r="C52" s="199" t="s">
        <v>57</v>
      </c>
      <c r="D52" s="201" t="s">
        <v>32</v>
      </c>
    </row>
    <row r="53" spans="2:4" ht="5.25" customHeight="1" thickBot="1">
      <c r="B53" s="200"/>
      <c r="C53" s="200"/>
      <c r="D53" s="202"/>
    </row>
    <row r="54" spans="2:4" ht="16.5" thickBot="1">
      <c r="B54" s="8"/>
      <c r="C54" s="9" t="s">
        <v>58</v>
      </c>
      <c r="D54" s="74" t="s">
        <v>32</v>
      </c>
    </row>
    <row r="55" spans="2:4" ht="16.5" thickBot="1">
      <c r="B55" s="8"/>
      <c r="C55" s="9" t="s">
        <v>59</v>
      </c>
      <c r="D55" s="74" t="s">
        <v>32</v>
      </c>
    </row>
    <row r="56" spans="2:4" ht="16.5" customHeight="1" thickBot="1">
      <c r="B56" s="8"/>
      <c r="C56" s="9" t="s">
        <v>60</v>
      </c>
      <c r="D56" s="74" t="s">
        <v>32</v>
      </c>
    </row>
    <row r="57" spans="2:4" ht="18.75" customHeight="1" thickBot="1">
      <c r="B57" s="8"/>
      <c r="C57" s="9" t="s">
        <v>61</v>
      </c>
      <c r="D57" s="74" t="s">
        <v>32</v>
      </c>
    </row>
    <row r="58" spans="2:4" ht="18" customHeight="1" thickBot="1">
      <c r="B58" s="8"/>
      <c r="C58" s="9" t="s">
        <v>62</v>
      </c>
      <c r="D58" s="74" t="s">
        <v>32</v>
      </c>
    </row>
    <row r="59" spans="2:4" ht="24" customHeight="1">
      <c r="B59" s="199"/>
      <c r="C59" s="199" t="s">
        <v>63</v>
      </c>
      <c r="D59" s="201" t="s">
        <v>32</v>
      </c>
    </row>
    <row r="60" spans="2:4" ht="13.5" hidden="1" thickBot="1">
      <c r="B60" s="200"/>
      <c r="C60" s="200"/>
      <c r="D60" s="202"/>
    </row>
    <row r="61" spans="2:4" ht="32.25" thickBot="1">
      <c r="B61" s="8"/>
      <c r="C61" s="9" t="s">
        <v>64</v>
      </c>
      <c r="D61" s="74" t="s">
        <v>32</v>
      </c>
    </row>
    <row r="62" spans="2:4" ht="15.75" customHeight="1" thickBot="1">
      <c r="B62" s="8"/>
      <c r="C62" s="10" t="s">
        <v>5</v>
      </c>
      <c r="D62" s="74"/>
    </row>
    <row r="63" spans="2:4" ht="17.25" customHeight="1" thickBot="1">
      <c r="B63" s="8"/>
      <c r="C63" s="9" t="s">
        <v>65</v>
      </c>
      <c r="D63" s="74" t="s">
        <v>32</v>
      </c>
    </row>
    <row r="64" spans="2:4" ht="18.75" customHeight="1" thickBot="1">
      <c r="B64" s="8"/>
      <c r="C64" s="9" t="s">
        <v>66</v>
      </c>
      <c r="D64" s="74" t="s">
        <v>32</v>
      </c>
    </row>
    <row r="65" spans="2:4" ht="21" customHeight="1" thickBot="1">
      <c r="B65" s="8"/>
      <c r="C65" s="9" t="s">
        <v>67</v>
      </c>
      <c r="D65" s="74" t="s">
        <v>32</v>
      </c>
    </row>
    <row r="66" spans="2:4" ht="18.75" customHeight="1" thickBot="1">
      <c r="B66" s="8"/>
      <c r="C66" s="9" t="s">
        <v>68</v>
      </c>
      <c r="D66" s="74" t="s">
        <v>32</v>
      </c>
    </row>
    <row r="67" spans="2:4" ht="16.5" customHeight="1" thickBot="1">
      <c r="B67" s="8"/>
      <c r="C67" s="9" t="s">
        <v>69</v>
      </c>
      <c r="D67" s="74" t="s">
        <v>32</v>
      </c>
    </row>
    <row r="68" spans="2:4" ht="19.5" customHeight="1" thickBot="1">
      <c r="B68" s="8"/>
      <c r="C68" s="9" t="s">
        <v>70</v>
      </c>
      <c r="D68" s="74" t="s">
        <v>32</v>
      </c>
    </row>
    <row r="69" spans="2:4" ht="18.75" customHeight="1" thickBot="1">
      <c r="B69" s="8"/>
      <c r="C69" s="9" t="s">
        <v>71</v>
      </c>
      <c r="D69" s="74" t="s">
        <v>32</v>
      </c>
    </row>
    <row r="70" spans="2:4" ht="18" customHeight="1" thickBot="1">
      <c r="B70" s="8"/>
      <c r="C70" s="9" t="s">
        <v>72</v>
      </c>
      <c r="D70" s="74" t="s">
        <v>32</v>
      </c>
    </row>
    <row r="71" spans="2:4" ht="20.25" customHeight="1" thickBot="1">
      <c r="B71" s="8"/>
      <c r="C71" s="9" t="s">
        <v>73</v>
      </c>
      <c r="D71" s="74" t="s">
        <v>32</v>
      </c>
    </row>
    <row r="72" spans="2:4" ht="17.25" customHeight="1" thickBot="1">
      <c r="B72" s="8"/>
      <c r="C72" s="9" t="s">
        <v>74</v>
      </c>
      <c r="D72" s="74" t="s">
        <v>32</v>
      </c>
    </row>
    <row r="73" spans="2:4" ht="21.75" customHeight="1" thickBot="1">
      <c r="B73" s="8"/>
      <c r="C73" s="9" t="s">
        <v>75</v>
      </c>
      <c r="D73" s="74" t="s">
        <v>32</v>
      </c>
    </row>
    <row r="74" spans="2:4" ht="15.75">
      <c r="B74" s="199"/>
      <c r="C74" s="11" t="s">
        <v>15</v>
      </c>
      <c r="D74" s="201" t="s">
        <v>32</v>
      </c>
    </row>
    <row r="75" spans="2:4" ht="18" customHeight="1" thickBot="1">
      <c r="B75" s="200"/>
      <c r="C75" s="9" t="s">
        <v>76</v>
      </c>
      <c r="D75" s="202"/>
    </row>
    <row r="76" spans="2:4" ht="15" customHeight="1" thickBot="1">
      <c r="B76" s="8"/>
      <c r="C76" s="9" t="s">
        <v>77</v>
      </c>
      <c r="D76" s="74" t="s">
        <v>32</v>
      </c>
    </row>
    <row r="77" spans="2:4" ht="21" customHeight="1" thickBot="1">
      <c r="B77" s="8"/>
      <c r="C77" s="10" t="s">
        <v>5</v>
      </c>
      <c r="D77" s="74"/>
    </row>
    <row r="78" spans="2:4" ht="17.25" customHeight="1" thickBot="1">
      <c r="B78" s="8"/>
      <c r="C78" s="9" t="s">
        <v>78</v>
      </c>
      <c r="D78" s="74" t="s">
        <v>32</v>
      </c>
    </row>
    <row r="79" spans="2:4" ht="32.25" customHeight="1">
      <c r="B79" s="199"/>
      <c r="C79" s="199" t="s">
        <v>79</v>
      </c>
      <c r="D79" s="201" t="s">
        <v>32</v>
      </c>
    </row>
    <row r="80" spans="2:4" ht="13.5" hidden="1" thickBot="1">
      <c r="B80" s="200"/>
      <c r="C80" s="200"/>
      <c r="D80" s="202"/>
    </row>
    <row r="81" spans="2:4" ht="16.5" thickBot="1">
      <c r="B81" s="8"/>
      <c r="C81" s="10" t="s">
        <v>5</v>
      </c>
      <c r="D81" s="74"/>
    </row>
    <row r="82" spans="2:4" ht="20.25" customHeight="1" thickBot="1">
      <c r="B82" s="8"/>
      <c r="C82" s="9" t="s">
        <v>80</v>
      </c>
      <c r="D82" s="74" t="s">
        <v>32</v>
      </c>
    </row>
    <row r="83" spans="2:4" ht="20.25" customHeight="1" thickBot="1">
      <c r="B83" s="8"/>
      <c r="C83" s="9" t="s">
        <v>81</v>
      </c>
      <c r="D83" s="74" t="s">
        <v>32</v>
      </c>
    </row>
    <row r="84" spans="2:4" ht="19.5" customHeight="1" thickBot="1">
      <c r="B84" s="8"/>
      <c r="C84" s="9" t="s">
        <v>82</v>
      </c>
      <c r="D84" s="74" t="s">
        <v>32</v>
      </c>
    </row>
    <row r="85" spans="2:4" ht="17.25" customHeight="1" thickBot="1">
      <c r="B85" s="8"/>
      <c r="C85" s="9" t="s">
        <v>83</v>
      </c>
      <c r="D85" s="74" t="s">
        <v>32</v>
      </c>
    </row>
    <row r="86" spans="2:4" ht="19.5" customHeight="1" thickBot="1">
      <c r="B86" s="8"/>
      <c r="C86" s="9" t="s">
        <v>84</v>
      </c>
      <c r="D86" s="74" t="s">
        <v>32</v>
      </c>
    </row>
    <row r="87" spans="2:4" ht="17.25" customHeight="1" thickBot="1">
      <c r="B87" s="8"/>
      <c r="C87" s="9" t="s">
        <v>85</v>
      </c>
      <c r="D87" s="74" t="s">
        <v>32</v>
      </c>
    </row>
    <row r="88" spans="2:4" ht="15.75" customHeight="1" thickBot="1">
      <c r="B88" s="8"/>
      <c r="C88" s="9" t="s">
        <v>86</v>
      </c>
      <c r="D88" s="74" t="s">
        <v>32</v>
      </c>
    </row>
    <row r="89" spans="2:4" ht="16.5" customHeight="1" thickBot="1">
      <c r="B89" s="8"/>
      <c r="C89" s="9" t="s">
        <v>87</v>
      </c>
      <c r="D89" s="74" t="s">
        <v>32</v>
      </c>
    </row>
    <row r="90" spans="2:4" ht="18" customHeight="1" thickBot="1">
      <c r="B90" s="8"/>
      <c r="C90" s="9" t="s">
        <v>88</v>
      </c>
      <c r="D90" s="74" t="s">
        <v>32</v>
      </c>
    </row>
    <row r="91" spans="2:4" ht="16.5" customHeight="1" thickBot="1">
      <c r="B91" s="8"/>
      <c r="C91" s="9" t="s">
        <v>89</v>
      </c>
      <c r="D91" s="74" t="s">
        <v>32</v>
      </c>
    </row>
    <row r="92" spans="2:4" ht="15.75" customHeight="1" thickBot="1">
      <c r="B92" s="8"/>
      <c r="C92" s="9" t="s">
        <v>90</v>
      </c>
      <c r="D92" s="74" t="s">
        <v>32</v>
      </c>
    </row>
    <row r="93" spans="2:4" ht="18.75" customHeight="1" thickBot="1">
      <c r="B93" s="8"/>
      <c r="C93" s="9" t="s">
        <v>91</v>
      </c>
      <c r="D93" s="74" t="s">
        <v>32</v>
      </c>
    </row>
    <row r="94" spans="2:4" ht="18" customHeight="1" thickBot="1">
      <c r="B94" s="8"/>
      <c r="C94" s="9" t="s">
        <v>92</v>
      </c>
      <c r="D94" s="74" t="s">
        <v>32</v>
      </c>
    </row>
    <row r="95" spans="2:4" ht="34.5" customHeight="1" thickBot="1">
      <c r="B95" s="8"/>
      <c r="C95" s="9" t="s">
        <v>93</v>
      </c>
      <c r="D95" s="74" t="s">
        <v>32</v>
      </c>
    </row>
    <row r="96" spans="2:4" ht="19.5" customHeight="1" thickBot="1">
      <c r="B96" s="8"/>
      <c r="C96" s="10" t="s">
        <v>5</v>
      </c>
      <c r="D96" s="74"/>
    </row>
    <row r="97" spans="2:4" ht="21.75" customHeight="1" thickBot="1">
      <c r="B97" s="8"/>
      <c r="C97" s="9" t="s">
        <v>94</v>
      </c>
      <c r="D97" s="74" t="s">
        <v>32</v>
      </c>
    </row>
    <row r="98" spans="2:4" ht="18.75" customHeight="1" thickBot="1">
      <c r="B98" s="8"/>
      <c r="C98" s="9" t="s">
        <v>95</v>
      </c>
      <c r="D98" s="74" t="s">
        <v>32</v>
      </c>
    </row>
    <row r="99" spans="2:4" ht="18.75" customHeight="1" thickBot="1">
      <c r="B99" s="8"/>
      <c r="C99" s="9" t="s">
        <v>96</v>
      </c>
      <c r="D99" s="74" t="s">
        <v>32</v>
      </c>
    </row>
    <row r="100" spans="2:4" ht="18.75" customHeight="1" thickBot="1">
      <c r="B100" s="8"/>
      <c r="C100" s="9" t="s">
        <v>97</v>
      </c>
      <c r="D100" s="74" t="s">
        <v>32</v>
      </c>
    </row>
    <row r="101" spans="2:4" ht="17.25" customHeight="1" thickBot="1">
      <c r="B101" s="8"/>
      <c r="C101" s="9" t="s">
        <v>98</v>
      </c>
      <c r="D101" s="74" t="s">
        <v>32</v>
      </c>
    </row>
    <row r="102" spans="2:4" ht="17.25" customHeight="1" thickBot="1">
      <c r="B102" s="8"/>
      <c r="C102" s="9" t="s">
        <v>99</v>
      </c>
      <c r="D102" s="74" t="s">
        <v>32</v>
      </c>
    </row>
    <row r="103" spans="2:4" ht="21.75" customHeight="1" thickBot="1">
      <c r="B103" s="8"/>
      <c r="C103" s="9" t="s">
        <v>100</v>
      </c>
      <c r="D103" s="74" t="s">
        <v>32</v>
      </c>
    </row>
    <row r="104" spans="2:4" ht="18" customHeight="1" thickBot="1">
      <c r="B104" s="8"/>
      <c r="C104" s="9" t="s">
        <v>101</v>
      </c>
      <c r="D104" s="74" t="s">
        <v>32</v>
      </c>
    </row>
    <row r="105" spans="2:4" ht="18.75" customHeight="1" thickBot="1">
      <c r="B105" s="8"/>
      <c r="C105" s="9" t="s">
        <v>102</v>
      </c>
      <c r="D105" s="74" t="s">
        <v>32</v>
      </c>
    </row>
    <row r="106" spans="2:4" ht="17.25" customHeight="1" thickBot="1">
      <c r="B106" s="8"/>
      <c r="C106" s="9" t="s">
        <v>103</v>
      </c>
      <c r="D106" s="74" t="s">
        <v>32</v>
      </c>
    </row>
    <row r="107" spans="2:4" ht="19.5" customHeight="1" thickBot="1">
      <c r="B107" s="8"/>
      <c r="C107" s="9" t="s">
        <v>104</v>
      </c>
      <c r="D107" s="74" t="s">
        <v>32</v>
      </c>
    </row>
    <row r="108" spans="2:4" ht="19.5" customHeight="1" thickBot="1">
      <c r="B108" s="8"/>
      <c r="C108" s="9" t="s">
        <v>105</v>
      </c>
      <c r="D108" s="74" t="s">
        <v>32</v>
      </c>
    </row>
    <row r="109" spans="2:4" ht="20.25" customHeight="1" thickBot="1">
      <c r="B109" s="8"/>
      <c r="C109" s="9" t="s">
        <v>106</v>
      </c>
      <c r="D109" s="74" t="s">
        <v>32</v>
      </c>
    </row>
  </sheetData>
  <sheetProtection/>
  <mergeCells count="34">
    <mergeCell ref="B12:B13"/>
    <mergeCell ref="C12:C13"/>
    <mergeCell ref="D12:D13"/>
    <mergeCell ref="B14:B15"/>
    <mergeCell ref="C14:C15"/>
    <mergeCell ref="D14:D15"/>
    <mergeCell ref="B41:B42"/>
    <mergeCell ref="C41:C42"/>
    <mergeCell ref="D41:D42"/>
    <mergeCell ref="B26:B27"/>
    <mergeCell ref="C26:C27"/>
    <mergeCell ref="D26:D27"/>
    <mergeCell ref="B31:B32"/>
    <mergeCell ref="C31:C32"/>
    <mergeCell ref="D31:D32"/>
    <mergeCell ref="B79:B80"/>
    <mergeCell ref="C79:C80"/>
    <mergeCell ref="D79:D80"/>
    <mergeCell ref="B49:B50"/>
    <mergeCell ref="C49:C50"/>
    <mergeCell ref="D49:D50"/>
    <mergeCell ref="B52:B53"/>
    <mergeCell ref="C52:C53"/>
    <mergeCell ref="D52:D53"/>
    <mergeCell ref="B2:D2"/>
    <mergeCell ref="B3:D3"/>
    <mergeCell ref="B59:B60"/>
    <mergeCell ref="C59:C60"/>
    <mergeCell ref="D59:D60"/>
    <mergeCell ref="B74:B75"/>
    <mergeCell ref="D74:D75"/>
    <mergeCell ref="B36:B37"/>
    <mergeCell ref="C36:C37"/>
    <mergeCell ref="D36:D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60"/>
  <sheetViews>
    <sheetView showGridLines="0" zoomScalePageLayoutView="0" workbookViewId="0" topLeftCell="A8">
      <selection activeCell="J12" sqref="J12"/>
    </sheetView>
  </sheetViews>
  <sheetFormatPr defaultColWidth="9.00390625" defaultRowHeight="12.75"/>
  <cols>
    <col min="1" max="1" width="1.12109375" style="0" customWidth="1"/>
    <col min="2" max="2" width="31.25390625" style="0" customWidth="1"/>
    <col min="4" max="4" width="9.375" style="0" customWidth="1"/>
    <col min="5" max="6" width="14.75390625" style="0" customWidth="1"/>
    <col min="7" max="7" width="13.75390625" style="0" customWidth="1"/>
    <col min="8" max="8" width="14.25390625" style="0" customWidth="1"/>
    <col min="9" max="9" width="14.75390625" style="0" customWidth="1"/>
    <col min="10" max="10" width="19.125" style="0" customWidth="1"/>
    <col min="11" max="11" width="21.625" style="0" customWidth="1"/>
  </cols>
  <sheetData>
    <row r="1" spans="1:11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228" t="s">
        <v>107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228" t="s">
        <v>108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5.75">
      <c r="A4" s="229" t="s">
        <v>211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6.5" thickBot="1">
      <c r="A6" s="12"/>
      <c r="B6" s="30"/>
      <c r="C6" s="22"/>
      <c r="D6" s="22"/>
      <c r="E6" s="25"/>
      <c r="F6" s="14"/>
      <c r="G6" s="12"/>
      <c r="H6" s="12"/>
      <c r="I6" s="12"/>
      <c r="J6" s="25"/>
      <c r="K6" s="12"/>
    </row>
    <row r="7" spans="1:11" ht="15.75">
      <c r="A7" s="15"/>
      <c r="B7" s="231" t="s">
        <v>0</v>
      </c>
      <c r="C7" s="233" t="s">
        <v>1</v>
      </c>
      <c r="D7" s="233" t="s">
        <v>2</v>
      </c>
      <c r="E7" s="234" t="s">
        <v>3</v>
      </c>
      <c r="F7" s="234"/>
      <c r="G7" s="234"/>
      <c r="H7" s="234"/>
      <c r="I7" s="234"/>
      <c r="J7" s="234"/>
      <c r="K7" s="235"/>
    </row>
    <row r="8" spans="1:11" ht="15.75">
      <c r="A8" s="15"/>
      <c r="B8" s="232"/>
      <c r="C8" s="224"/>
      <c r="D8" s="224"/>
      <c r="E8" s="236" t="s">
        <v>4</v>
      </c>
      <c r="F8" s="221" t="s">
        <v>5</v>
      </c>
      <c r="G8" s="222"/>
      <c r="H8" s="222"/>
      <c r="I8" s="222"/>
      <c r="J8" s="222"/>
      <c r="K8" s="223"/>
    </row>
    <row r="9" spans="1:11" ht="15.75">
      <c r="A9" s="15"/>
      <c r="B9" s="232"/>
      <c r="C9" s="224"/>
      <c r="D9" s="224"/>
      <c r="E9" s="236"/>
      <c r="F9" s="224" t="s">
        <v>109</v>
      </c>
      <c r="G9" s="225" t="s">
        <v>110</v>
      </c>
      <c r="H9" s="224" t="s">
        <v>111</v>
      </c>
      <c r="I9" s="224" t="s">
        <v>112</v>
      </c>
      <c r="J9" s="215" t="s">
        <v>113</v>
      </c>
      <c r="K9" s="226"/>
    </row>
    <row r="10" spans="1:11" ht="175.5" customHeight="1">
      <c r="A10" s="15"/>
      <c r="B10" s="232"/>
      <c r="C10" s="224"/>
      <c r="D10" s="224"/>
      <c r="E10" s="236"/>
      <c r="F10" s="224"/>
      <c r="G10" s="225"/>
      <c r="H10" s="224"/>
      <c r="I10" s="224"/>
      <c r="J10" s="31" t="s">
        <v>4</v>
      </c>
      <c r="K10" s="91" t="s">
        <v>6</v>
      </c>
    </row>
    <row r="11" spans="1:11" ht="15.75">
      <c r="A11" s="18"/>
      <c r="B11" s="9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93" t="s">
        <v>17</v>
      </c>
    </row>
    <row r="12" spans="1:11" ht="31.5">
      <c r="A12" s="20"/>
      <c r="B12" s="94" t="s">
        <v>7</v>
      </c>
      <c r="C12" s="17">
        <v>100</v>
      </c>
      <c r="D12" s="17" t="s">
        <v>8</v>
      </c>
      <c r="E12" s="146">
        <f>SUM(F12+G12+J12)</f>
        <v>16497178.54</v>
      </c>
      <c r="F12" s="146">
        <f>F15</f>
        <v>12012600</v>
      </c>
      <c r="G12" s="146">
        <v>0</v>
      </c>
      <c r="H12" s="147" t="s">
        <v>114</v>
      </c>
      <c r="I12" s="147" t="s">
        <v>114</v>
      </c>
      <c r="J12" s="146">
        <f>J15+J19</f>
        <v>4484578.54</v>
      </c>
      <c r="K12" s="148" t="s">
        <v>114</v>
      </c>
    </row>
    <row r="13" spans="1:11" ht="15.75">
      <c r="A13" s="13"/>
      <c r="B13" s="96" t="s">
        <v>5</v>
      </c>
      <c r="C13" s="213">
        <v>110</v>
      </c>
      <c r="D13" s="215">
        <v>120</v>
      </c>
      <c r="E13" s="220" t="s">
        <v>114</v>
      </c>
      <c r="F13" s="207" t="s">
        <v>8</v>
      </c>
      <c r="G13" s="207" t="s">
        <v>8</v>
      </c>
      <c r="H13" s="207" t="s">
        <v>8</v>
      </c>
      <c r="I13" s="207" t="s">
        <v>8</v>
      </c>
      <c r="J13" s="209" t="s">
        <v>114</v>
      </c>
      <c r="K13" s="210" t="s">
        <v>8</v>
      </c>
    </row>
    <row r="14" spans="1:11" ht="15.75">
      <c r="A14" s="13"/>
      <c r="B14" s="97" t="s">
        <v>9</v>
      </c>
      <c r="C14" s="213"/>
      <c r="D14" s="215"/>
      <c r="E14" s="220"/>
      <c r="F14" s="208"/>
      <c r="G14" s="208"/>
      <c r="H14" s="208"/>
      <c r="I14" s="208"/>
      <c r="J14" s="209"/>
      <c r="K14" s="211"/>
    </row>
    <row r="15" spans="1:11" ht="31.5">
      <c r="A15" s="13"/>
      <c r="B15" s="98" t="s">
        <v>116</v>
      </c>
      <c r="C15" s="16">
        <v>120</v>
      </c>
      <c r="D15" s="16">
        <v>130</v>
      </c>
      <c r="E15" s="146">
        <f>F15+J15</f>
        <v>14436600</v>
      </c>
      <c r="F15" s="21">
        <v>12012600</v>
      </c>
      <c r="G15" s="17" t="s">
        <v>8</v>
      </c>
      <c r="H15" s="17" t="s">
        <v>8</v>
      </c>
      <c r="I15" s="21" t="s">
        <v>114</v>
      </c>
      <c r="J15" s="21">
        <v>2424000</v>
      </c>
      <c r="K15" s="95" t="s">
        <v>114</v>
      </c>
    </row>
    <row r="16" spans="1:11" ht="47.25">
      <c r="A16" s="13"/>
      <c r="B16" s="98" t="s">
        <v>115</v>
      </c>
      <c r="C16" s="16">
        <v>130</v>
      </c>
      <c r="D16" s="16">
        <v>140</v>
      </c>
      <c r="E16" s="146" t="s">
        <v>114</v>
      </c>
      <c r="F16" s="17" t="s">
        <v>8</v>
      </c>
      <c r="G16" s="17" t="s">
        <v>8</v>
      </c>
      <c r="H16" s="17" t="s">
        <v>8</v>
      </c>
      <c r="I16" s="17" t="s">
        <v>8</v>
      </c>
      <c r="J16" s="21" t="s">
        <v>114</v>
      </c>
      <c r="K16" s="99" t="s">
        <v>8</v>
      </c>
    </row>
    <row r="17" spans="1:11" ht="94.5">
      <c r="A17" s="13"/>
      <c r="B17" s="98" t="s">
        <v>117</v>
      </c>
      <c r="C17" s="16">
        <v>140</v>
      </c>
      <c r="D17" s="16">
        <v>150</v>
      </c>
      <c r="E17" s="146" t="s">
        <v>118</v>
      </c>
      <c r="F17" s="17" t="s">
        <v>8</v>
      </c>
      <c r="G17" s="17" t="s">
        <v>8</v>
      </c>
      <c r="H17" s="17" t="s">
        <v>8</v>
      </c>
      <c r="I17" s="17" t="s">
        <v>8</v>
      </c>
      <c r="J17" s="21" t="s">
        <v>118</v>
      </c>
      <c r="K17" s="99" t="s">
        <v>8</v>
      </c>
    </row>
    <row r="18" spans="1:11" ht="31.5">
      <c r="A18" s="13"/>
      <c r="B18" s="98" t="s">
        <v>10</v>
      </c>
      <c r="C18" s="16">
        <v>150</v>
      </c>
      <c r="D18" s="16">
        <v>180</v>
      </c>
      <c r="E18" s="146">
        <f>G18</f>
        <v>0</v>
      </c>
      <c r="F18" s="17" t="s">
        <v>8</v>
      </c>
      <c r="G18" s="21">
        <v>0</v>
      </c>
      <c r="H18" s="26" t="s">
        <v>118</v>
      </c>
      <c r="I18" s="17" t="s">
        <v>8</v>
      </c>
      <c r="J18" s="17" t="s">
        <v>8</v>
      </c>
      <c r="K18" s="99" t="s">
        <v>8</v>
      </c>
    </row>
    <row r="19" spans="1:11" ht="21" customHeight="1">
      <c r="A19" s="13"/>
      <c r="B19" s="98" t="s">
        <v>11</v>
      </c>
      <c r="C19" s="16">
        <v>160</v>
      </c>
      <c r="D19" s="16">
        <v>180</v>
      </c>
      <c r="E19" s="149" t="s">
        <v>118</v>
      </c>
      <c r="F19" s="17" t="s">
        <v>8</v>
      </c>
      <c r="G19" s="17" t="s">
        <v>8</v>
      </c>
      <c r="H19" s="17" t="s">
        <v>8</v>
      </c>
      <c r="I19" s="17" t="s">
        <v>8</v>
      </c>
      <c r="J19" s="23">
        <f>1700000+360578.54</f>
        <v>2060578.54</v>
      </c>
      <c r="K19" s="100" t="s">
        <v>118</v>
      </c>
    </row>
    <row r="20" spans="1:11" ht="31.5">
      <c r="A20" s="13"/>
      <c r="B20" s="98" t="s">
        <v>12</v>
      </c>
      <c r="C20" s="16">
        <v>180</v>
      </c>
      <c r="D20" s="17" t="s">
        <v>8</v>
      </c>
      <c r="E20" s="149" t="s">
        <v>118</v>
      </c>
      <c r="F20" s="17" t="s">
        <v>8</v>
      </c>
      <c r="G20" s="17" t="s">
        <v>8</v>
      </c>
      <c r="H20" s="17" t="s">
        <v>8</v>
      </c>
      <c r="I20" s="17" t="s">
        <v>8</v>
      </c>
      <c r="J20" s="23" t="s">
        <v>118</v>
      </c>
      <c r="K20" s="99" t="s">
        <v>8</v>
      </c>
    </row>
    <row r="21" spans="1:11" ht="26.25" customHeight="1">
      <c r="A21" s="13"/>
      <c r="B21" s="98" t="s">
        <v>13</v>
      </c>
      <c r="C21" s="16">
        <v>200</v>
      </c>
      <c r="D21" s="17" t="s">
        <v>8</v>
      </c>
      <c r="E21" s="150">
        <f>F21+G21+J21</f>
        <v>16497178.54</v>
      </c>
      <c r="F21" s="145">
        <f>SUM(F22+F33+F40)</f>
        <v>12012600</v>
      </c>
      <c r="G21" s="145">
        <v>0</v>
      </c>
      <c r="H21" s="23" t="s">
        <v>118</v>
      </c>
      <c r="I21" s="23" t="s">
        <v>118</v>
      </c>
      <c r="J21" s="145">
        <f>SUM(J22+J33+J40)</f>
        <v>4484578.54</v>
      </c>
      <c r="K21" s="101" t="s">
        <v>118</v>
      </c>
    </row>
    <row r="22" spans="1:11" ht="32.25" thickBot="1">
      <c r="A22" s="13"/>
      <c r="B22" s="102" t="s">
        <v>14</v>
      </c>
      <c r="C22" s="87">
        <v>210</v>
      </c>
      <c r="D22" s="89">
        <v>100</v>
      </c>
      <c r="E22" s="151">
        <f>F22+G22+J22</f>
        <v>12994098.149999999</v>
      </c>
      <c r="F22" s="90">
        <f>SUM(F23)</f>
        <v>10962058.86</v>
      </c>
      <c r="G22" s="90">
        <v>0</v>
      </c>
      <c r="H22" s="88" t="s">
        <v>118</v>
      </c>
      <c r="I22" s="88" t="s">
        <v>118</v>
      </c>
      <c r="J22" s="90">
        <f>SUM(J23+J28)</f>
        <v>2032039.29</v>
      </c>
      <c r="K22" s="103" t="s">
        <v>118</v>
      </c>
    </row>
    <row r="23" spans="1:11" ht="15.75">
      <c r="A23" s="13"/>
      <c r="B23" s="104" t="s">
        <v>15</v>
      </c>
      <c r="C23" s="212">
        <v>211</v>
      </c>
      <c r="D23" s="214">
        <v>110</v>
      </c>
      <c r="E23" s="216">
        <f>SUM(E26+E27)</f>
        <v>12960498.15</v>
      </c>
      <c r="F23" s="203">
        <f>SUM(F26+F27)</f>
        <v>10962058.86</v>
      </c>
      <c r="G23" s="218" t="s">
        <v>118</v>
      </c>
      <c r="H23" s="218" t="s">
        <v>118</v>
      </c>
      <c r="I23" s="218" t="s">
        <v>118</v>
      </c>
      <c r="J23" s="203">
        <f>SUM(J26+J27)</f>
        <v>1998439.29</v>
      </c>
      <c r="K23" s="205" t="s">
        <v>118</v>
      </c>
    </row>
    <row r="24" spans="1:11" ht="31.5">
      <c r="A24" s="13"/>
      <c r="B24" s="106" t="s">
        <v>18</v>
      </c>
      <c r="C24" s="213"/>
      <c r="D24" s="215"/>
      <c r="E24" s="217"/>
      <c r="F24" s="204"/>
      <c r="G24" s="219"/>
      <c r="H24" s="219"/>
      <c r="I24" s="219"/>
      <c r="J24" s="204"/>
      <c r="K24" s="206"/>
    </row>
    <row r="25" spans="1:11" ht="18" customHeight="1">
      <c r="A25" s="13"/>
      <c r="B25" s="98" t="s">
        <v>15</v>
      </c>
      <c r="C25" s="17" t="s">
        <v>21</v>
      </c>
      <c r="D25" s="16"/>
      <c r="E25" s="152"/>
      <c r="F25" s="24"/>
      <c r="G25" s="24"/>
      <c r="H25" s="24"/>
      <c r="I25" s="24"/>
      <c r="J25" s="24"/>
      <c r="K25" s="107"/>
    </row>
    <row r="26" spans="1:11" ht="23.25" customHeight="1">
      <c r="A26" s="13"/>
      <c r="B26" s="108" t="s">
        <v>119</v>
      </c>
      <c r="C26" s="16">
        <v>212</v>
      </c>
      <c r="D26" s="16">
        <v>111</v>
      </c>
      <c r="E26" s="152">
        <f>F26+J26</f>
        <v>10097385.82</v>
      </c>
      <c r="F26" s="24">
        <v>8419400</v>
      </c>
      <c r="G26" s="24" t="s">
        <v>118</v>
      </c>
      <c r="H26" s="24" t="s">
        <v>118</v>
      </c>
      <c r="I26" s="24" t="s">
        <v>118</v>
      </c>
      <c r="J26" s="24">
        <f>1527985.82+150000</f>
        <v>1677985.82</v>
      </c>
      <c r="K26" s="107" t="s">
        <v>118</v>
      </c>
    </row>
    <row r="27" spans="1:11" ht="32.25" thickBot="1">
      <c r="A27" s="13"/>
      <c r="B27" s="109" t="s">
        <v>120</v>
      </c>
      <c r="C27" s="87">
        <v>213</v>
      </c>
      <c r="D27" s="87">
        <v>119</v>
      </c>
      <c r="E27" s="163">
        <f>F27+J27</f>
        <v>2863112.33</v>
      </c>
      <c r="F27" s="88">
        <f>2542658.82+0.04</f>
        <v>2542658.86</v>
      </c>
      <c r="G27" s="88" t="s">
        <v>118</v>
      </c>
      <c r="H27" s="88" t="s">
        <v>118</v>
      </c>
      <c r="I27" s="88" t="s">
        <v>118</v>
      </c>
      <c r="J27" s="88">
        <f>275153.47+45300</f>
        <v>320453.47</v>
      </c>
      <c r="K27" s="103" t="s">
        <v>118</v>
      </c>
    </row>
    <row r="28" spans="1:11" ht="28.5" customHeight="1">
      <c r="A28" s="13"/>
      <c r="B28" s="106" t="s">
        <v>121</v>
      </c>
      <c r="C28" s="85">
        <v>214</v>
      </c>
      <c r="D28" s="85">
        <v>112</v>
      </c>
      <c r="E28" s="153">
        <f>G28+J28</f>
        <v>33600</v>
      </c>
      <c r="F28" s="143" t="s">
        <v>118</v>
      </c>
      <c r="G28" s="144">
        <v>0</v>
      </c>
      <c r="H28" s="86" t="s">
        <v>118</v>
      </c>
      <c r="I28" s="86" t="s">
        <v>118</v>
      </c>
      <c r="J28" s="168">
        <v>33600</v>
      </c>
      <c r="K28" s="105" t="s">
        <v>118</v>
      </c>
    </row>
    <row r="29" spans="1:11" ht="31.5">
      <c r="A29" s="13"/>
      <c r="B29" s="110" t="s">
        <v>122</v>
      </c>
      <c r="C29" s="27">
        <v>220</v>
      </c>
      <c r="D29" s="27">
        <v>300</v>
      </c>
      <c r="E29" s="154" t="s">
        <v>118</v>
      </c>
      <c r="F29" s="75" t="s">
        <v>118</v>
      </c>
      <c r="G29" s="75" t="s">
        <v>118</v>
      </c>
      <c r="H29" s="75" t="s">
        <v>118</v>
      </c>
      <c r="I29" s="75" t="s">
        <v>118</v>
      </c>
      <c r="J29" s="24" t="s">
        <v>118</v>
      </c>
      <c r="K29" s="107" t="s">
        <v>118</v>
      </c>
    </row>
    <row r="30" spans="1:11" ht="18.75" customHeight="1">
      <c r="A30" s="13"/>
      <c r="B30" s="108" t="s">
        <v>15</v>
      </c>
      <c r="C30" s="17" t="s">
        <v>21</v>
      </c>
      <c r="D30" s="16"/>
      <c r="E30" s="152"/>
      <c r="F30" s="24"/>
      <c r="G30" s="24"/>
      <c r="H30" s="24"/>
      <c r="I30" s="24"/>
      <c r="J30" s="24"/>
      <c r="K30" s="107"/>
    </row>
    <row r="31" spans="1:11" ht="23.25" customHeight="1">
      <c r="A31" s="12"/>
      <c r="B31" s="111" t="s">
        <v>123</v>
      </c>
      <c r="C31" s="28">
        <v>221</v>
      </c>
      <c r="D31" s="28">
        <v>340</v>
      </c>
      <c r="E31" s="155" t="s">
        <v>118</v>
      </c>
      <c r="F31" s="28" t="s">
        <v>118</v>
      </c>
      <c r="G31" s="28" t="s">
        <v>118</v>
      </c>
      <c r="H31" s="28" t="s">
        <v>118</v>
      </c>
      <c r="I31" s="28" t="s">
        <v>118</v>
      </c>
      <c r="J31" s="28" t="s">
        <v>118</v>
      </c>
      <c r="K31" s="112" t="s">
        <v>118</v>
      </c>
    </row>
    <row r="32" spans="1:11" ht="25.5" customHeight="1" thickBot="1">
      <c r="A32" s="12"/>
      <c r="B32" s="113" t="s">
        <v>124</v>
      </c>
      <c r="C32" s="80">
        <v>222</v>
      </c>
      <c r="D32" s="80">
        <v>360</v>
      </c>
      <c r="E32" s="156" t="s">
        <v>118</v>
      </c>
      <c r="F32" s="80" t="s">
        <v>118</v>
      </c>
      <c r="G32" s="80" t="s">
        <v>118</v>
      </c>
      <c r="H32" s="80" t="s">
        <v>118</v>
      </c>
      <c r="I32" s="80" t="s">
        <v>118</v>
      </c>
      <c r="J32" s="80" t="s">
        <v>118</v>
      </c>
      <c r="K32" s="114" t="s">
        <v>118</v>
      </c>
    </row>
    <row r="33" spans="1:11" ht="31.5">
      <c r="A33" s="12"/>
      <c r="B33" s="115" t="s">
        <v>125</v>
      </c>
      <c r="C33" s="77">
        <v>230</v>
      </c>
      <c r="D33" s="77">
        <v>850</v>
      </c>
      <c r="E33" s="157">
        <f>F33+J33</f>
        <v>77528.66</v>
      </c>
      <c r="F33" s="82">
        <f>SUM(F35+F36)</f>
        <v>77528.66</v>
      </c>
      <c r="G33" s="79" t="s">
        <v>118</v>
      </c>
      <c r="H33" s="79" t="s">
        <v>118</v>
      </c>
      <c r="I33" s="79" t="s">
        <v>118</v>
      </c>
      <c r="J33" s="82">
        <f>SUM(J37)</f>
        <v>0</v>
      </c>
      <c r="K33" s="116" t="s">
        <v>118</v>
      </c>
    </row>
    <row r="34" spans="1:11" ht="15.75">
      <c r="A34" s="12"/>
      <c r="B34" s="111" t="s">
        <v>15</v>
      </c>
      <c r="C34" s="29" t="s">
        <v>21</v>
      </c>
      <c r="D34" s="28"/>
      <c r="E34" s="158"/>
      <c r="F34" s="76"/>
      <c r="G34" s="76"/>
      <c r="H34" s="76"/>
      <c r="I34" s="76"/>
      <c r="J34" s="76"/>
      <c r="K34" s="117"/>
    </row>
    <row r="35" spans="1:11" ht="31.5">
      <c r="A35" s="12"/>
      <c r="B35" s="118" t="s">
        <v>126</v>
      </c>
      <c r="C35" s="28">
        <v>231</v>
      </c>
      <c r="D35" s="28">
        <v>851</v>
      </c>
      <c r="E35" s="158">
        <f>F35</f>
        <v>77528.66</v>
      </c>
      <c r="F35" s="76">
        <v>77528.66</v>
      </c>
      <c r="G35" s="76" t="s">
        <v>118</v>
      </c>
      <c r="H35" s="76" t="s">
        <v>118</v>
      </c>
      <c r="I35" s="76" t="s">
        <v>118</v>
      </c>
      <c r="J35" s="76" t="s">
        <v>118</v>
      </c>
      <c r="K35" s="117" t="s">
        <v>118</v>
      </c>
    </row>
    <row r="36" spans="1:11" ht="31.5">
      <c r="A36" s="12"/>
      <c r="B36" s="118" t="s">
        <v>127</v>
      </c>
      <c r="C36" s="28">
        <v>232</v>
      </c>
      <c r="D36" s="28">
        <v>852</v>
      </c>
      <c r="E36" s="158">
        <f>F36</f>
        <v>0</v>
      </c>
      <c r="F36" s="76">
        <v>0</v>
      </c>
      <c r="G36" s="76" t="s">
        <v>118</v>
      </c>
      <c r="H36" s="76" t="s">
        <v>118</v>
      </c>
      <c r="I36" s="76" t="s">
        <v>118</v>
      </c>
      <c r="J36" s="76" t="s">
        <v>118</v>
      </c>
      <c r="K36" s="117" t="s">
        <v>118</v>
      </c>
    </row>
    <row r="37" spans="1:11" ht="24.75" customHeight="1">
      <c r="A37" s="12"/>
      <c r="B37" s="118" t="s">
        <v>128</v>
      </c>
      <c r="C37" s="28">
        <v>233</v>
      </c>
      <c r="D37" s="28">
        <v>853</v>
      </c>
      <c r="E37" s="158">
        <f>J37</f>
        <v>0</v>
      </c>
      <c r="F37" s="76" t="s">
        <v>118</v>
      </c>
      <c r="G37" s="76" t="s">
        <v>118</v>
      </c>
      <c r="H37" s="76" t="s">
        <v>118</v>
      </c>
      <c r="I37" s="76" t="s">
        <v>118</v>
      </c>
      <c r="J37" s="76">
        <v>0</v>
      </c>
      <c r="K37" s="117" t="s">
        <v>118</v>
      </c>
    </row>
    <row r="38" spans="1:11" ht="31.5">
      <c r="A38" s="12"/>
      <c r="B38" s="118" t="s">
        <v>129</v>
      </c>
      <c r="C38" s="28">
        <v>240</v>
      </c>
      <c r="D38" s="28"/>
      <c r="E38" s="158" t="s">
        <v>118</v>
      </c>
      <c r="F38" s="76" t="s">
        <v>118</v>
      </c>
      <c r="G38" s="76" t="s">
        <v>118</v>
      </c>
      <c r="H38" s="76" t="s">
        <v>118</v>
      </c>
      <c r="I38" s="76" t="s">
        <v>118</v>
      </c>
      <c r="J38" s="76" t="s">
        <v>118</v>
      </c>
      <c r="K38" s="117" t="s">
        <v>118</v>
      </c>
    </row>
    <row r="39" spans="1:11" ht="48" thickBot="1">
      <c r="A39" s="12"/>
      <c r="B39" s="119" t="s">
        <v>130</v>
      </c>
      <c r="C39" s="80">
        <v>250</v>
      </c>
      <c r="D39" s="80"/>
      <c r="E39" s="159" t="s">
        <v>118</v>
      </c>
      <c r="F39" s="81" t="s">
        <v>118</v>
      </c>
      <c r="G39" s="81" t="s">
        <v>118</v>
      </c>
      <c r="H39" s="81" t="s">
        <v>118</v>
      </c>
      <c r="I39" s="81" t="s">
        <v>118</v>
      </c>
      <c r="J39" s="81" t="s">
        <v>118</v>
      </c>
      <c r="K39" s="120" t="s">
        <v>118</v>
      </c>
    </row>
    <row r="40" spans="1:11" ht="31.5">
      <c r="A40" s="12"/>
      <c r="B40" s="115" t="s">
        <v>131</v>
      </c>
      <c r="C40" s="77">
        <v>260</v>
      </c>
      <c r="D40" s="78" t="s">
        <v>21</v>
      </c>
      <c r="E40" s="160">
        <f>F40+G40+J40</f>
        <v>3425551.73</v>
      </c>
      <c r="F40" s="82">
        <f>SUM(F42+F44+F45+F46+F47+F49+F51)</f>
        <v>973012.48</v>
      </c>
      <c r="G40" s="82">
        <f>G43+G47+G48+G49+G51</f>
        <v>0</v>
      </c>
      <c r="H40" s="79" t="s">
        <v>118</v>
      </c>
      <c r="I40" s="79" t="s">
        <v>118</v>
      </c>
      <c r="J40" s="82">
        <f>SUM(J46+J47+J49+J51+J42+J43+J44)</f>
        <v>2452539.25</v>
      </c>
      <c r="K40" s="116" t="s">
        <v>118</v>
      </c>
    </row>
    <row r="41" spans="1:11" ht="20.25" customHeight="1">
      <c r="A41" s="12"/>
      <c r="B41" s="111" t="s">
        <v>5</v>
      </c>
      <c r="C41" s="29" t="s">
        <v>21</v>
      </c>
      <c r="D41" s="28"/>
      <c r="E41" s="158"/>
      <c r="F41" s="76"/>
      <c r="G41" s="76"/>
      <c r="H41" s="76"/>
      <c r="I41" s="76"/>
      <c r="J41" s="76"/>
      <c r="K41" s="117"/>
    </row>
    <row r="42" spans="1:11" ht="23.25" customHeight="1">
      <c r="A42" s="12"/>
      <c r="B42" s="121" t="s">
        <v>132</v>
      </c>
      <c r="C42" s="28">
        <v>261</v>
      </c>
      <c r="D42" s="28">
        <v>244</v>
      </c>
      <c r="E42" s="158">
        <f>F42</f>
        <v>0</v>
      </c>
      <c r="F42" s="76">
        <v>0</v>
      </c>
      <c r="G42" s="76" t="s">
        <v>118</v>
      </c>
      <c r="H42" s="76" t="s">
        <v>118</v>
      </c>
      <c r="I42" s="76" t="s">
        <v>118</v>
      </c>
      <c r="J42" s="76">
        <v>58800</v>
      </c>
      <c r="K42" s="117" t="s">
        <v>118</v>
      </c>
    </row>
    <row r="43" spans="1:11" ht="21" customHeight="1">
      <c r="A43" s="12"/>
      <c r="B43" s="121" t="s">
        <v>133</v>
      </c>
      <c r="C43" s="28">
        <v>262</v>
      </c>
      <c r="D43" s="28">
        <v>244</v>
      </c>
      <c r="E43" s="158">
        <f>G43</f>
        <v>0</v>
      </c>
      <c r="F43" s="76" t="s">
        <v>118</v>
      </c>
      <c r="G43" s="76">
        <v>0</v>
      </c>
      <c r="H43" s="76" t="s">
        <v>118</v>
      </c>
      <c r="I43" s="76" t="s">
        <v>118</v>
      </c>
      <c r="J43" s="76">
        <v>71000</v>
      </c>
      <c r="K43" s="117" t="s">
        <v>118</v>
      </c>
    </row>
    <row r="44" spans="1:11" ht="22.5" customHeight="1">
      <c r="A44" s="12"/>
      <c r="B44" s="121" t="s">
        <v>134</v>
      </c>
      <c r="C44" s="28">
        <v>263</v>
      </c>
      <c r="D44" s="28">
        <v>244</v>
      </c>
      <c r="E44" s="158">
        <f>F44</f>
        <v>933745.61</v>
      </c>
      <c r="F44" s="76">
        <v>933745.61</v>
      </c>
      <c r="G44" s="76" t="s">
        <v>118</v>
      </c>
      <c r="H44" s="76" t="s">
        <v>118</v>
      </c>
      <c r="I44" s="76" t="s">
        <v>118</v>
      </c>
      <c r="J44" s="76">
        <v>94230.03</v>
      </c>
      <c r="K44" s="117" t="s">
        <v>118</v>
      </c>
    </row>
    <row r="45" spans="1:11" ht="31.5">
      <c r="A45" s="12"/>
      <c r="B45" s="122" t="s">
        <v>135</v>
      </c>
      <c r="C45" s="28">
        <v>264</v>
      </c>
      <c r="D45" s="28">
        <v>244</v>
      </c>
      <c r="E45" s="158">
        <f>F45</f>
        <v>0</v>
      </c>
      <c r="F45" s="76">
        <v>0</v>
      </c>
      <c r="G45" s="76" t="s">
        <v>118</v>
      </c>
      <c r="H45" s="76" t="s">
        <v>118</v>
      </c>
      <c r="I45" s="76" t="s">
        <v>118</v>
      </c>
      <c r="J45" s="76" t="s">
        <v>118</v>
      </c>
      <c r="K45" s="117" t="s">
        <v>118</v>
      </c>
    </row>
    <row r="46" spans="1:11" ht="31.5">
      <c r="A46" s="12"/>
      <c r="B46" s="122" t="s">
        <v>136</v>
      </c>
      <c r="C46" s="28">
        <v>265</v>
      </c>
      <c r="D46" s="28">
        <v>244</v>
      </c>
      <c r="E46" s="158">
        <f>F46+J46</f>
        <v>908545.41</v>
      </c>
      <c r="F46" s="76">
        <v>39266.87</v>
      </c>
      <c r="G46" s="76" t="s">
        <v>118</v>
      </c>
      <c r="H46" s="76" t="s">
        <v>118</v>
      </c>
      <c r="I46" s="76" t="s">
        <v>118</v>
      </c>
      <c r="J46" s="76">
        <f>704000+165278.54</f>
        <v>869278.54</v>
      </c>
      <c r="K46" s="117" t="s">
        <v>118</v>
      </c>
    </row>
    <row r="47" spans="1:11" ht="22.5" customHeight="1">
      <c r="A47" s="12"/>
      <c r="B47" s="121" t="s">
        <v>137</v>
      </c>
      <c r="C47" s="28">
        <v>266</v>
      </c>
      <c r="D47" s="28">
        <v>244</v>
      </c>
      <c r="E47" s="158">
        <f>F47+G47+J47</f>
        <v>666676</v>
      </c>
      <c r="F47" s="76">
        <v>0</v>
      </c>
      <c r="G47" s="76">
        <v>0</v>
      </c>
      <c r="H47" s="76" t="s">
        <v>118</v>
      </c>
      <c r="I47" s="76" t="s">
        <v>118</v>
      </c>
      <c r="J47" s="76">
        <v>666676</v>
      </c>
      <c r="K47" s="117" t="s">
        <v>118</v>
      </c>
    </row>
    <row r="48" spans="1:11" ht="29.25" customHeight="1">
      <c r="A48" s="12"/>
      <c r="B48" s="121" t="s">
        <v>138</v>
      </c>
      <c r="C48" s="28">
        <v>267</v>
      </c>
      <c r="D48" s="28">
        <v>244</v>
      </c>
      <c r="E48" s="158">
        <f>G48</f>
        <v>0</v>
      </c>
      <c r="F48" s="76" t="s">
        <v>118</v>
      </c>
      <c r="G48" s="76">
        <v>0</v>
      </c>
      <c r="H48" s="76" t="s">
        <v>118</v>
      </c>
      <c r="I48" s="76" t="s">
        <v>118</v>
      </c>
      <c r="J48" s="76" t="s">
        <v>118</v>
      </c>
      <c r="K48" s="117" t="s">
        <v>118</v>
      </c>
    </row>
    <row r="49" spans="1:11" ht="31.5">
      <c r="A49" s="12"/>
      <c r="B49" s="122" t="s">
        <v>139</v>
      </c>
      <c r="C49" s="28">
        <v>268</v>
      </c>
      <c r="D49" s="28">
        <v>244</v>
      </c>
      <c r="E49" s="158">
        <f>F49+G49+J49</f>
        <v>120000</v>
      </c>
      <c r="F49" s="76">
        <v>0</v>
      </c>
      <c r="G49" s="76">
        <v>0</v>
      </c>
      <c r="H49" s="76" t="s">
        <v>118</v>
      </c>
      <c r="I49" s="76" t="s">
        <v>118</v>
      </c>
      <c r="J49" s="76">
        <v>120000</v>
      </c>
      <c r="K49" s="117" t="s">
        <v>118</v>
      </c>
    </row>
    <row r="50" spans="1:11" ht="31.5">
      <c r="A50" s="12"/>
      <c r="B50" s="122" t="s">
        <v>140</v>
      </c>
      <c r="C50" s="28">
        <v>269</v>
      </c>
      <c r="D50" s="28">
        <v>244</v>
      </c>
      <c r="E50" s="158" t="s">
        <v>118</v>
      </c>
      <c r="F50" s="76" t="s">
        <v>118</v>
      </c>
      <c r="G50" s="76" t="s">
        <v>118</v>
      </c>
      <c r="H50" s="76" t="s">
        <v>118</v>
      </c>
      <c r="I50" s="76" t="s">
        <v>118</v>
      </c>
      <c r="J50" s="76" t="s">
        <v>118</v>
      </c>
      <c r="K50" s="117" t="s">
        <v>118</v>
      </c>
    </row>
    <row r="51" spans="1:11" ht="32.25" thickBot="1">
      <c r="A51" s="12"/>
      <c r="B51" s="123" t="s">
        <v>141</v>
      </c>
      <c r="C51" s="80">
        <v>270</v>
      </c>
      <c r="D51" s="80">
        <v>244</v>
      </c>
      <c r="E51" s="159">
        <f>F51+G51+J51</f>
        <v>572554.68</v>
      </c>
      <c r="F51" s="81">
        <v>0</v>
      </c>
      <c r="G51" s="81">
        <v>0</v>
      </c>
      <c r="H51" s="81" t="s">
        <v>118</v>
      </c>
      <c r="I51" s="81" t="s">
        <v>118</v>
      </c>
      <c r="J51" s="81">
        <f>691954.66-120000+600.02</f>
        <v>572554.68</v>
      </c>
      <c r="K51" s="120" t="s">
        <v>118</v>
      </c>
    </row>
    <row r="52" spans="1:11" ht="31.5">
      <c r="A52" s="12"/>
      <c r="B52" s="124" t="s">
        <v>16</v>
      </c>
      <c r="C52" s="77">
        <v>300</v>
      </c>
      <c r="D52" s="78" t="s">
        <v>21</v>
      </c>
      <c r="E52" s="161">
        <f>F52+G52+J52</f>
        <v>16497178.54</v>
      </c>
      <c r="F52" s="83">
        <f>F15</f>
        <v>12012600</v>
      </c>
      <c r="G52" s="83">
        <f>G18</f>
        <v>0</v>
      </c>
      <c r="H52" s="83" t="s">
        <v>118</v>
      </c>
      <c r="I52" s="83" t="s">
        <v>118</v>
      </c>
      <c r="J52" s="83">
        <f>J12</f>
        <v>4484578.54</v>
      </c>
      <c r="K52" s="116" t="s">
        <v>118</v>
      </c>
    </row>
    <row r="53" spans="1:11" ht="15.75">
      <c r="A53" s="12"/>
      <c r="B53" s="121" t="s">
        <v>15</v>
      </c>
      <c r="C53" s="29" t="s">
        <v>21</v>
      </c>
      <c r="D53" s="28"/>
      <c r="E53" s="162"/>
      <c r="F53" s="84"/>
      <c r="G53" s="84"/>
      <c r="H53" s="84"/>
      <c r="I53" s="84"/>
      <c r="J53" s="84"/>
      <c r="K53" s="117"/>
    </row>
    <row r="54" spans="1:11" ht="22.5" customHeight="1">
      <c r="A54" s="12"/>
      <c r="B54" s="121" t="s">
        <v>142</v>
      </c>
      <c r="C54" s="28">
        <v>310</v>
      </c>
      <c r="D54" s="28"/>
      <c r="E54" s="162">
        <f>F54+G54+J54</f>
        <v>16497178.54</v>
      </c>
      <c r="F54" s="84">
        <f>F52</f>
        <v>12012600</v>
      </c>
      <c r="G54" s="84">
        <f>G52</f>
        <v>0</v>
      </c>
      <c r="H54" s="84" t="s">
        <v>118</v>
      </c>
      <c r="I54" s="84" t="s">
        <v>118</v>
      </c>
      <c r="J54" s="84">
        <f>J52</f>
        <v>4484578.54</v>
      </c>
      <c r="K54" s="117" t="s">
        <v>118</v>
      </c>
    </row>
    <row r="55" spans="1:11" ht="24.75" customHeight="1">
      <c r="A55" s="12"/>
      <c r="B55" s="121" t="s">
        <v>143</v>
      </c>
      <c r="C55" s="28">
        <v>320</v>
      </c>
      <c r="D55" s="28"/>
      <c r="E55" s="162" t="s">
        <v>118</v>
      </c>
      <c r="F55" s="84" t="s">
        <v>118</v>
      </c>
      <c r="G55" s="84" t="s">
        <v>118</v>
      </c>
      <c r="H55" s="84" t="s">
        <v>118</v>
      </c>
      <c r="I55" s="84" t="s">
        <v>118</v>
      </c>
      <c r="J55" s="84" t="s">
        <v>118</v>
      </c>
      <c r="K55" s="117" t="s">
        <v>118</v>
      </c>
    </row>
    <row r="56" spans="1:11" ht="31.5">
      <c r="A56" s="12"/>
      <c r="B56" s="122" t="s">
        <v>144</v>
      </c>
      <c r="C56" s="28">
        <v>400</v>
      </c>
      <c r="D56" s="28">
        <v>600</v>
      </c>
      <c r="E56" s="162">
        <f>F56+G56+J56</f>
        <v>16497178.54</v>
      </c>
      <c r="F56" s="84">
        <f>F21</f>
        <v>12012600</v>
      </c>
      <c r="G56" s="84">
        <v>0</v>
      </c>
      <c r="H56" s="84" t="s">
        <v>118</v>
      </c>
      <c r="I56" s="84" t="s">
        <v>118</v>
      </c>
      <c r="J56" s="84">
        <f>J21</f>
        <v>4484578.54</v>
      </c>
      <c r="K56" s="117" t="s">
        <v>118</v>
      </c>
    </row>
    <row r="57" spans="1:11" ht="31.5">
      <c r="A57" s="12"/>
      <c r="B57" s="122" t="s">
        <v>145</v>
      </c>
      <c r="C57" s="28">
        <v>410</v>
      </c>
      <c r="D57" s="28"/>
      <c r="E57" s="162">
        <f>F57+G57+J57</f>
        <v>16497178.54</v>
      </c>
      <c r="F57" s="84">
        <f>F56</f>
        <v>12012600</v>
      </c>
      <c r="G57" s="84">
        <v>0</v>
      </c>
      <c r="H57" s="84" t="s">
        <v>118</v>
      </c>
      <c r="I57" s="84" t="s">
        <v>118</v>
      </c>
      <c r="J57" s="84">
        <f>J59+J12</f>
        <v>4484578.54</v>
      </c>
      <c r="K57" s="117" t="s">
        <v>118</v>
      </c>
    </row>
    <row r="58" spans="1:11" ht="24" customHeight="1">
      <c r="A58" s="12"/>
      <c r="B58" s="121" t="s">
        <v>146</v>
      </c>
      <c r="C58" s="28">
        <v>420</v>
      </c>
      <c r="D58" s="28"/>
      <c r="E58" s="162" t="s">
        <v>118</v>
      </c>
      <c r="F58" s="84" t="s">
        <v>118</v>
      </c>
      <c r="G58" s="84" t="s">
        <v>118</v>
      </c>
      <c r="H58" s="84" t="s">
        <v>118</v>
      </c>
      <c r="I58" s="84" t="s">
        <v>118</v>
      </c>
      <c r="J58" s="84" t="s">
        <v>118</v>
      </c>
      <c r="K58" s="117" t="s">
        <v>118</v>
      </c>
    </row>
    <row r="59" spans="1:11" ht="31.5">
      <c r="A59" s="12"/>
      <c r="B59" s="122" t="s">
        <v>147</v>
      </c>
      <c r="C59" s="28">
        <v>500</v>
      </c>
      <c r="D59" s="29" t="s">
        <v>21</v>
      </c>
      <c r="E59" s="162"/>
      <c r="F59" s="84">
        <v>0</v>
      </c>
      <c r="G59" s="84" t="s">
        <v>118</v>
      </c>
      <c r="H59" s="84" t="s">
        <v>118</v>
      </c>
      <c r="I59" s="84" t="s">
        <v>118</v>
      </c>
      <c r="J59" s="84"/>
      <c r="K59" s="117" t="s">
        <v>118</v>
      </c>
    </row>
    <row r="60" spans="1:11" ht="21.75" customHeight="1" thickBot="1">
      <c r="A60" s="12"/>
      <c r="B60" s="125" t="s">
        <v>148</v>
      </c>
      <c r="C60" s="80">
        <v>600</v>
      </c>
      <c r="D60" s="126" t="s">
        <v>21</v>
      </c>
      <c r="E60" s="159" t="s">
        <v>118</v>
      </c>
      <c r="F60" s="81" t="s">
        <v>118</v>
      </c>
      <c r="G60" s="81" t="s">
        <v>118</v>
      </c>
      <c r="H60" s="81" t="s">
        <v>118</v>
      </c>
      <c r="I60" s="81" t="s">
        <v>118</v>
      </c>
      <c r="J60" s="81" t="s">
        <v>118</v>
      </c>
      <c r="K60" s="120" t="s">
        <v>118</v>
      </c>
    </row>
  </sheetData>
  <sheetProtection/>
  <mergeCells count="34">
    <mergeCell ref="A1:K1"/>
    <mergeCell ref="A2:K2"/>
    <mergeCell ref="A3:K3"/>
    <mergeCell ref="A4:K4"/>
    <mergeCell ref="A5:K5"/>
    <mergeCell ref="B7:B10"/>
    <mergeCell ref="C7:C10"/>
    <mergeCell ref="D7:D10"/>
    <mergeCell ref="E7:K7"/>
    <mergeCell ref="E8:E10"/>
    <mergeCell ref="F8:K8"/>
    <mergeCell ref="F9:F10"/>
    <mergeCell ref="G9:G10"/>
    <mergeCell ref="H9:H10"/>
    <mergeCell ref="I9:I10"/>
    <mergeCell ref="J9:K9"/>
    <mergeCell ref="H23:H24"/>
    <mergeCell ref="I23:I24"/>
    <mergeCell ref="C13:C14"/>
    <mergeCell ref="D13:D14"/>
    <mergeCell ref="E13:E14"/>
    <mergeCell ref="F13:F14"/>
    <mergeCell ref="G13:G14"/>
    <mergeCell ref="H13:H14"/>
    <mergeCell ref="J23:J24"/>
    <mergeCell ref="K23:K24"/>
    <mergeCell ref="I13:I14"/>
    <mergeCell ref="J13:J14"/>
    <mergeCell ref="K13:K1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60"/>
  <sheetViews>
    <sheetView showGridLines="0" zoomScalePageLayoutView="0" workbookViewId="0" topLeftCell="A6">
      <selection activeCell="J16" sqref="J16"/>
    </sheetView>
  </sheetViews>
  <sheetFormatPr defaultColWidth="9.00390625" defaultRowHeight="12.75"/>
  <cols>
    <col min="1" max="1" width="1.12109375" style="0" customWidth="1"/>
    <col min="2" max="2" width="31.25390625" style="0" customWidth="1"/>
    <col min="4" max="4" width="9.375" style="0" customWidth="1"/>
    <col min="5" max="6" width="14.75390625" style="0" customWidth="1"/>
    <col min="7" max="7" width="13.75390625" style="0" customWidth="1"/>
    <col min="8" max="8" width="14.25390625" style="0" customWidth="1"/>
    <col min="9" max="9" width="14.75390625" style="0" customWidth="1"/>
    <col min="10" max="10" width="19.125" style="0" customWidth="1"/>
    <col min="11" max="11" width="21.625" style="0" customWidth="1"/>
  </cols>
  <sheetData>
    <row r="1" spans="1:11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228" t="s">
        <v>107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228" t="s">
        <v>108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5.75">
      <c r="A4" s="229" t="s">
        <v>212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6.5" thickBot="1">
      <c r="A6" s="12"/>
      <c r="B6" s="30"/>
      <c r="C6" s="22"/>
      <c r="D6" s="22"/>
      <c r="E6" s="25"/>
      <c r="F6" s="14"/>
      <c r="G6" s="12"/>
      <c r="H6" s="12"/>
      <c r="I6" s="12"/>
      <c r="J6" s="25"/>
      <c r="K6" s="12"/>
    </row>
    <row r="7" spans="1:11" ht="15.75">
      <c r="A7" s="15"/>
      <c r="B7" s="231" t="s">
        <v>0</v>
      </c>
      <c r="C7" s="233" t="s">
        <v>1</v>
      </c>
      <c r="D7" s="233" t="s">
        <v>2</v>
      </c>
      <c r="E7" s="234" t="s">
        <v>3</v>
      </c>
      <c r="F7" s="234"/>
      <c r="G7" s="234"/>
      <c r="H7" s="234"/>
      <c r="I7" s="234"/>
      <c r="J7" s="234"/>
      <c r="K7" s="235"/>
    </row>
    <row r="8" spans="1:11" ht="15.75">
      <c r="A8" s="15"/>
      <c r="B8" s="232"/>
      <c r="C8" s="224"/>
      <c r="D8" s="224"/>
      <c r="E8" s="236" t="s">
        <v>4</v>
      </c>
      <c r="F8" s="221" t="s">
        <v>5</v>
      </c>
      <c r="G8" s="222"/>
      <c r="H8" s="222"/>
      <c r="I8" s="222"/>
      <c r="J8" s="222"/>
      <c r="K8" s="223"/>
    </row>
    <row r="9" spans="1:11" ht="15.75">
      <c r="A9" s="15"/>
      <c r="B9" s="232"/>
      <c r="C9" s="224"/>
      <c r="D9" s="224"/>
      <c r="E9" s="236"/>
      <c r="F9" s="224" t="s">
        <v>109</v>
      </c>
      <c r="G9" s="225" t="s">
        <v>110</v>
      </c>
      <c r="H9" s="224" t="s">
        <v>111</v>
      </c>
      <c r="I9" s="224" t="s">
        <v>112</v>
      </c>
      <c r="J9" s="215" t="s">
        <v>113</v>
      </c>
      <c r="K9" s="226"/>
    </row>
    <row r="10" spans="1:11" ht="175.5" customHeight="1">
      <c r="A10" s="15"/>
      <c r="B10" s="232"/>
      <c r="C10" s="224"/>
      <c r="D10" s="224"/>
      <c r="E10" s="236"/>
      <c r="F10" s="224"/>
      <c r="G10" s="225"/>
      <c r="H10" s="224"/>
      <c r="I10" s="224"/>
      <c r="J10" s="31" t="s">
        <v>4</v>
      </c>
      <c r="K10" s="91" t="s">
        <v>6</v>
      </c>
    </row>
    <row r="11" spans="1:11" ht="15.75">
      <c r="A11" s="18"/>
      <c r="B11" s="9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93" t="s">
        <v>17</v>
      </c>
    </row>
    <row r="12" spans="1:11" ht="31.5">
      <c r="A12" s="20"/>
      <c r="B12" s="94" t="s">
        <v>7</v>
      </c>
      <c r="C12" s="17">
        <v>100</v>
      </c>
      <c r="D12" s="17" t="s">
        <v>8</v>
      </c>
      <c r="E12" s="172">
        <f>SUM(F12+G12+J12)</f>
        <v>17238246.15</v>
      </c>
      <c r="F12" s="172">
        <f>F15</f>
        <v>12682000</v>
      </c>
      <c r="G12" s="172">
        <v>0</v>
      </c>
      <c r="H12" s="147" t="s">
        <v>114</v>
      </c>
      <c r="I12" s="147" t="s">
        <v>114</v>
      </c>
      <c r="J12" s="172">
        <f>J15+J19</f>
        <v>4556246.15</v>
      </c>
      <c r="K12" s="148" t="s">
        <v>114</v>
      </c>
    </row>
    <row r="13" spans="1:11" ht="15.75">
      <c r="A13" s="13"/>
      <c r="B13" s="96" t="s">
        <v>5</v>
      </c>
      <c r="C13" s="213">
        <v>110</v>
      </c>
      <c r="D13" s="215">
        <v>120</v>
      </c>
      <c r="E13" s="220" t="s">
        <v>114</v>
      </c>
      <c r="F13" s="207" t="s">
        <v>8</v>
      </c>
      <c r="G13" s="207" t="s">
        <v>8</v>
      </c>
      <c r="H13" s="207" t="s">
        <v>8</v>
      </c>
      <c r="I13" s="207" t="s">
        <v>8</v>
      </c>
      <c r="J13" s="209" t="s">
        <v>114</v>
      </c>
      <c r="K13" s="210" t="s">
        <v>8</v>
      </c>
    </row>
    <row r="14" spans="1:11" ht="15.75">
      <c r="A14" s="13"/>
      <c r="B14" s="97" t="s">
        <v>9</v>
      </c>
      <c r="C14" s="213"/>
      <c r="D14" s="215"/>
      <c r="E14" s="220"/>
      <c r="F14" s="208"/>
      <c r="G14" s="208"/>
      <c r="H14" s="208"/>
      <c r="I14" s="208"/>
      <c r="J14" s="209"/>
      <c r="K14" s="211"/>
    </row>
    <row r="15" spans="1:11" ht="31.5">
      <c r="A15" s="13"/>
      <c r="B15" s="98" t="s">
        <v>116</v>
      </c>
      <c r="C15" s="16">
        <v>120</v>
      </c>
      <c r="D15" s="16">
        <v>130</v>
      </c>
      <c r="E15" s="172">
        <f>F15+J15</f>
        <v>15538246.15</v>
      </c>
      <c r="F15" s="21">
        <v>12682000</v>
      </c>
      <c r="G15" s="17" t="s">
        <v>8</v>
      </c>
      <c r="H15" s="17" t="s">
        <v>8</v>
      </c>
      <c r="I15" s="21" t="s">
        <v>114</v>
      </c>
      <c r="J15" s="21">
        <v>2856246.15</v>
      </c>
      <c r="K15" s="95" t="s">
        <v>114</v>
      </c>
    </row>
    <row r="16" spans="1:11" ht="47.25">
      <c r="A16" s="13"/>
      <c r="B16" s="98" t="s">
        <v>115</v>
      </c>
      <c r="C16" s="16">
        <v>130</v>
      </c>
      <c r="D16" s="16">
        <v>140</v>
      </c>
      <c r="E16" s="172" t="s">
        <v>114</v>
      </c>
      <c r="F16" s="17" t="s">
        <v>8</v>
      </c>
      <c r="G16" s="17" t="s">
        <v>8</v>
      </c>
      <c r="H16" s="17" t="s">
        <v>8</v>
      </c>
      <c r="I16" s="17" t="s">
        <v>8</v>
      </c>
      <c r="J16" s="21" t="s">
        <v>114</v>
      </c>
      <c r="K16" s="99" t="s">
        <v>8</v>
      </c>
    </row>
    <row r="17" spans="1:11" ht="94.5">
      <c r="A17" s="13"/>
      <c r="B17" s="98" t="s">
        <v>117</v>
      </c>
      <c r="C17" s="16">
        <v>140</v>
      </c>
      <c r="D17" s="16">
        <v>150</v>
      </c>
      <c r="E17" s="172" t="s">
        <v>118</v>
      </c>
      <c r="F17" s="17" t="s">
        <v>8</v>
      </c>
      <c r="G17" s="17" t="s">
        <v>8</v>
      </c>
      <c r="H17" s="17" t="s">
        <v>8</v>
      </c>
      <c r="I17" s="17" t="s">
        <v>8</v>
      </c>
      <c r="J17" s="21" t="s">
        <v>118</v>
      </c>
      <c r="K17" s="99" t="s">
        <v>8</v>
      </c>
    </row>
    <row r="18" spans="1:11" ht="31.5">
      <c r="A18" s="13"/>
      <c r="B18" s="98" t="s">
        <v>10</v>
      </c>
      <c r="C18" s="16">
        <v>150</v>
      </c>
      <c r="D18" s="16">
        <v>180</v>
      </c>
      <c r="E18" s="172">
        <f>G18</f>
        <v>0</v>
      </c>
      <c r="F18" s="17" t="s">
        <v>8</v>
      </c>
      <c r="G18" s="21">
        <v>0</v>
      </c>
      <c r="H18" s="26" t="s">
        <v>118</v>
      </c>
      <c r="I18" s="17" t="s">
        <v>8</v>
      </c>
      <c r="J18" s="17" t="s">
        <v>8</v>
      </c>
      <c r="K18" s="99" t="s">
        <v>8</v>
      </c>
    </row>
    <row r="19" spans="1:11" ht="21" customHeight="1">
      <c r="A19" s="13"/>
      <c r="B19" s="98" t="s">
        <v>11</v>
      </c>
      <c r="C19" s="16">
        <v>160</v>
      </c>
      <c r="D19" s="16">
        <v>180</v>
      </c>
      <c r="E19" s="149" t="s">
        <v>118</v>
      </c>
      <c r="F19" s="17" t="s">
        <v>8</v>
      </c>
      <c r="G19" s="17" t="s">
        <v>8</v>
      </c>
      <c r="H19" s="17" t="s">
        <v>8</v>
      </c>
      <c r="I19" s="17" t="s">
        <v>8</v>
      </c>
      <c r="J19" s="23">
        <v>1700000</v>
      </c>
      <c r="K19" s="100" t="s">
        <v>118</v>
      </c>
    </row>
    <row r="20" spans="1:11" ht="31.5">
      <c r="A20" s="13"/>
      <c r="B20" s="98" t="s">
        <v>12</v>
      </c>
      <c r="C20" s="16">
        <v>180</v>
      </c>
      <c r="D20" s="17" t="s">
        <v>8</v>
      </c>
      <c r="E20" s="149" t="s">
        <v>118</v>
      </c>
      <c r="F20" s="17" t="s">
        <v>8</v>
      </c>
      <c r="G20" s="17" t="s">
        <v>8</v>
      </c>
      <c r="H20" s="17" t="s">
        <v>8</v>
      </c>
      <c r="I20" s="17" t="s">
        <v>8</v>
      </c>
      <c r="J20" s="23" t="s">
        <v>118</v>
      </c>
      <c r="K20" s="99" t="s">
        <v>8</v>
      </c>
    </row>
    <row r="21" spans="1:11" ht="26.25" customHeight="1">
      <c r="A21" s="13"/>
      <c r="B21" s="98" t="s">
        <v>13</v>
      </c>
      <c r="C21" s="16">
        <v>200</v>
      </c>
      <c r="D21" s="17" t="s">
        <v>8</v>
      </c>
      <c r="E21" s="176">
        <f>F21+G21+J21</f>
        <v>17238246.15</v>
      </c>
      <c r="F21" s="174">
        <f>SUM(F22+F33+F40)</f>
        <v>12682000</v>
      </c>
      <c r="G21" s="174">
        <v>0</v>
      </c>
      <c r="H21" s="23" t="s">
        <v>118</v>
      </c>
      <c r="I21" s="23" t="s">
        <v>118</v>
      </c>
      <c r="J21" s="174">
        <f>SUM(J22+J33+J40)</f>
        <v>4556246.15</v>
      </c>
      <c r="K21" s="101" t="s">
        <v>118</v>
      </c>
    </row>
    <row r="22" spans="1:11" ht="32.25" thickBot="1">
      <c r="A22" s="13"/>
      <c r="B22" s="102" t="s">
        <v>14</v>
      </c>
      <c r="C22" s="87">
        <v>210</v>
      </c>
      <c r="D22" s="89">
        <v>100</v>
      </c>
      <c r="E22" s="151">
        <f>F22+G22+J22</f>
        <v>14508225.389999999</v>
      </c>
      <c r="F22" s="90">
        <f>SUM(F23)</f>
        <v>12605475.54</v>
      </c>
      <c r="G22" s="90">
        <v>0</v>
      </c>
      <c r="H22" s="88" t="s">
        <v>118</v>
      </c>
      <c r="I22" s="88" t="s">
        <v>118</v>
      </c>
      <c r="J22" s="90">
        <f>SUM(J23+J28)</f>
        <v>1902749.85</v>
      </c>
      <c r="K22" s="103" t="s">
        <v>118</v>
      </c>
    </row>
    <row r="23" spans="1:11" ht="15.75">
      <c r="A23" s="13"/>
      <c r="B23" s="104" t="s">
        <v>15</v>
      </c>
      <c r="C23" s="212">
        <v>211</v>
      </c>
      <c r="D23" s="214">
        <v>110</v>
      </c>
      <c r="E23" s="216">
        <f>SUM(E26+E27)</f>
        <v>14474625.389999999</v>
      </c>
      <c r="F23" s="203">
        <f>SUM(F26+F27)</f>
        <v>12605475.54</v>
      </c>
      <c r="G23" s="218" t="s">
        <v>118</v>
      </c>
      <c r="H23" s="218" t="s">
        <v>118</v>
      </c>
      <c r="I23" s="218" t="s">
        <v>118</v>
      </c>
      <c r="J23" s="203">
        <f>SUM(J26+J27)</f>
        <v>1869149.85</v>
      </c>
      <c r="K23" s="205" t="s">
        <v>118</v>
      </c>
    </row>
    <row r="24" spans="1:11" ht="31.5">
      <c r="A24" s="13"/>
      <c r="B24" s="106" t="s">
        <v>18</v>
      </c>
      <c r="C24" s="213"/>
      <c r="D24" s="215"/>
      <c r="E24" s="217"/>
      <c r="F24" s="204"/>
      <c r="G24" s="219"/>
      <c r="H24" s="219"/>
      <c r="I24" s="219"/>
      <c r="J24" s="204"/>
      <c r="K24" s="206"/>
    </row>
    <row r="25" spans="1:11" ht="18" customHeight="1">
      <c r="A25" s="13"/>
      <c r="B25" s="98" t="s">
        <v>15</v>
      </c>
      <c r="C25" s="17" t="s">
        <v>21</v>
      </c>
      <c r="D25" s="16"/>
      <c r="E25" s="152"/>
      <c r="F25" s="24"/>
      <c r="G25" s="24"/>
      <c r="H25" s="24"/>
      <c r="I25" s="24"/>
      <c r="J25" s="24"/>
      <c r="K25" s="107"/>
    </row>
    <row r="26" spans="1:11" ht="23.25" customHeight="1">
      <c r="A26" s="13"/>
      <c r="B26" s="108" t="s">
        <v>119</v>
      </c>
      <c r="C26" s="16">
        <v>212</v>
      </c>
      <c r="D26" s="16">
        <v>111</v>
      </c>
      <c r="E26" s="152">
        <f>F26+J26</f>
        <v>11270296.2</v>
      </c>
      <c r="F26" s="24">
        <v>9681189.49</v>
      </c>
      <c r="G26" s="24" t="s">
        <v>118</v>
      </c>
      <c r="H26" s="24" t="s">
        <v>118</v>
      </c>
      <c r="I26" s="24" t="s">
        <v>118</v>
      </c>
      <c r="J26" s="24">
        <v>1589106.71</v>
      </c>
      <c r="K26" s="107" t="s">
        <v>118</v>
      </c>
    </row>
    <row r="27" spans="1:11" ht="32.25" thickBot="1">
      <c r="A27" s="13"/>
      <c r="B27" s="109" t="s">
        <v>120</v>
      </c>
      <c r="C27" s="87">
        <v>213</v>
      </c>
      <c r="D27" s="87">
        <v>119</v>
      </c>
      <c r="E27" s="163">
        <f>F27+J27</f>
        <v>3204329.19</v>
      </c>
      <c r="F27" s="88">
        <v>2924286.05</v>
      </c>
      <c r="G27" s="88" t="s">
        <v>118</v>
      </c>
      <c r="H27" s="88" t="s">
        <v>118</v>
      </c>
      <c r="I27" s="88" t="s">
        <v>118</v>
      </c>
      <c r="J27" s="88">
        <v>280043.14</v>
      </c>
      <c r="K27" s="103" t="s">
        <v>118</v>
      </c>
    </row>
    <row r="28" spans="1:11" ht="28.5" customHeight="1">
      <c r="A28" s="13"/>
      <c r="B28" s="106" t="s">
        <v>121</v>
      </c>
      <c r="C28" s="85">
        <v>214</v>
      </c>
      <c r="D28" s="85">
        <v>112</v>
      </c>
      <c r="E28" s="175">
        <f>G28+J28</f>
        <v>33600</v>
      </c>
      <c r="F28" s="143" t="s">
        <v>118</v>
      </c>
      <c r="G28" s="173">
        <v>0</v>
      </c>
      <c r="H28" s="86" t="s">
        <v>118</v>
      </c>
      <c r="I28" s="86" t="s">
        <v>118</v>
      </c>
      <c r="J28" s="173">
        <v>33600</v>
      </c>
      <c r="K28" s="105" t="s">
        <v>118</v>
      </c>
    </row>
    <row r="29" spans="1:11" ht="31.5">
      <c r="A29" s="13"/>
      <c r="B29" s="110" t="s">
        <v>122</v>
      </c>
      <c r="C29" s="27">
        <v>220</v>
      </c>
      <c r="D29" s="27">
        <v>300</v>
      </c>
      <c r="E29" s="154" t="s">
        <v>118</v>
      </c>
      <c r="F29" s="75" t="s">
        <v>118</v>
      </c>
      <c r="G29" s="75" t="s">
        <v>118</v>
      </c>
      <c r="H29" s="75" t="s">
        <v>118</v>
      </c>
      <c r="I29" s="75" t="s">
        <v>118</v>
      </c>
      <c r="J29" s="24" t="s">
        <v>118</v>
      </c>
      <c r="K29" s="107" t="s">
        <v>118</v>
      </c>
    </row>
    <row r="30" spans="1:11" ht="18.75" customHeight="1">
      <c r="A30" s="13"/>
      <c r="B30" s="108" t="s">
        <v>15</v>
      </c>
      <c r="C30" s="17" t="s">
        <v>21</v>
      </c>
      <c r="D30" s="16"/>
      <c r="E30" s="152"/>
      <c r="F30" s="24"/>
      <c r="G30" s="24"/>
      <c r="H30" s="24"/>
      <c r="I30" s="24"/>
      <c r="J30" s="24"/>
      <c r="K30" s="107"/>
    </row>
    <row r="31" spans="1:11" ht="23.25" customHeight="1">
      <c r="A31" s="12"/>
      <c r="B31" s="111" t="s">
        <v>123</v>
      </c>
      <c r="C31" s="28">
        <v>221</v>
      </c>
      <c r="D31" s="28">
        <v>340</v>
      </c>
      <c r="E31" s="155" t="s">
        <v>118</v>
      </c>
      <c r="F31" s="28" t="s">
        <v>118</v>
      </c>
      <c r="G31" s="28" t="s">
        <v>118</v>
      </c>
      <c r="H31" s="28" t="s">
        <v>118</v>
      </c>
      <c r="I31" s="28" t="s">
        <v>118</v>
      </c>
      <c r="J31" s="28" t="s">
        <v>118</v>
      </c>
      <c r="K31" s="112" t="s">
        <v>118</v>
      </c>
    </row>
    <row r="32" spans="1:11" ht="25.5" customHeight="1" thickBot="1">
      <c r="A32" s="12"/>
      <c r="B32" s="113" t="s">
        <v>124</v>
      </c>
      <c r="C32" s="80">
        <v>222</v>
      </c>
      <c r="D32" s="80">
        <v>360</v>
      </c>
      <c r="E32" s="156" t="s">
        <v>118</v>
      </c>
      <c r="F32" s="80" t="s">
        <v>118</v>
      </c>
      <c r="G32" s="80" t="s">
        <v>118</v>
      </c>
      <c r="H32" s="80" t="s">
        <v>118</v>
      </c>
      <c r="I32" s="80" t="s">
        <v>118</v>
      </c>
      <c r="J32" s="80" t="s">
        <v>118</v>
      </c>
      <c r="K32" s="114" t="s">
        <v>118</v>
      </c>
    </row>
    <row r="33" spans="1:11" ht="31.5">
      <c r="A33" s="12"/>
      <c r="B33" s="115" t="s">
        <v>125</v>
      </c>
      <c r="C33" s="77">
        <v>230</v>
      </c>
      <c r="D33" s="77">
        <v>850</v>
      </c>
      <c r="E33" s="157">
        <f>F33+J33</f>
        <v>76524.46</v>
      </c>
      <c r="F33" s="82">
        <f>SUM(F35+F36)</f>
        <v>76524.46</v>
      </c>
      <c r="G33" s="79" t="s">
        <v>118</v>
      </c>
      <c r="H33" s="79" t="s">
        <v>118</v>
      </c>
      <c r="I33" s="79" t="s">
        <v>118</v>
      </c>
      <c r="J33" s="82">
        <f>SUM(J37)</f>
        <v>0</v>
      </c>
      <c r="K33" s="116" t="s">
        <v>118</v>
      </c>
    </row>
    <row r="34" spans="1:11" ht="15.75">
      <c r="A34" s="12"/>
      <c r="B34" s="111" t="s">
        <v>15</v>
      </c>
      <c r="C34" s="29" t="s">
        <v>21</v>
      </c>
      <c r="D34" s="28"/>
      <c r="E34" s="158"/>
      <c r="F34" s="76"/>
      <c r="G34" s="76"/>
      <c r="H34" s="76"/>
      <c r="I34" s="76"/>
      <c r="J34" s="76"/>
      <c r="K34" s="117"/>
    </row>
    <row r="35" spans="1:11" ht="31.5">
      <c r="A35" s="12"/>
      <c r="B35" s="118" t="s">
        <v>126</v>
      </c>
      <c r="C35" s="28">
        <v>231</v>
      </c>
      <c r="D35" s="28">
        <v>851</v>
      </c>
      <c r="E35" s="158">
        <f>F35</f>
        <v>76524.46</v>
      </c>
      <c r="F35" s="76">
        <v>76524.46</v>
      </c>
      <c r="G35" s="76" t="s">
        <v>118</v>
      </c>
      <c r="H35" s="76" t="s">
        <v>118</v>
      </c>
      <c r="I35" s="76" t="s">
        <v>118</v>
      </c>
      <c r="J35" s="76" t="s">
        <v>118</v>
      </c>
      <c r="K35" s="117" t="s">
        <v>118</v>
      </c>
    </row>
    <row r="36" spans="1:11" ht="31.5">
      <c r="A36" s="12"/>
      <c r="B36" s="118" t="s">
        <v>127</v>
      </c>
      <c r="C36" s="28">
        <v>232</v>
      </c>
      <c r="D36" s="28">
        <v>852</v>
      </c>
      <c r="E36" s="158">
        <f>F36</f>
        <v>0</v>
      </c>
      <c r="F36" s="76">
        <v>0</v>
      </c>
      <c r="G36" s="76" t="s">
        <v>118</v>
      </c>
      <c r="H36" s="76" t="s">
        <v>118</v>
      </c>
      <c r="I36" s="76" t="s">
        <v>118</v>
      </c>
      <c r="J36" s="76" t="s">
        <v>118</v>
      </c>
      <c r="K36" s="117" t="s">
        <v>118</v>
      </c>
    </row>
    <row r="37" spans="1:11" ht="24.75" customHeight="1">
      <c r="A37" s="12"/>
      <c r="B37" s="118" t="s">
        <v>128</v>
      </c>
      <c r="C37" s="28">
        <v>233</v>
      </c>
      <c r="D37" s="28">
        <v>853</v>
      </c>
      <c r="E37" s="158">
        <f>J37</f>
        <v>0</v>
      </c>
      <c r="F37" s="76" t="s">
        <v>118</v>
      </c>
      <c r="G37" s="76" t="s">
        <v>118</v>
      </c>
      <c r="H37" s="76" t="s">
        <v>118</v>
      </c>
      <c r="I37" s="76" t="s">
        <v>118</v>
      </c>
      <c r="J37" s="76">
        <v>0</v>
      </c>
      <c r="K37" s="117" t="s">
        <v>118</v>
      </c>
    </row>
    <row r="38" spans="1:11" ht="31.5">
      <c r="A38" s="12"/>
      <c r="B38" s="118" t="s">
        <v>129</v>
      </c>
      <c r="C38" s="28">
        <v>240</v>
      </c>
      <c r="D38" s="28"/>
      <c r="E38" s="158" t="s">
        <v>118</v>
      </c>
      <c r="F38" s="76" t="s">
        <v>118</v>
      </c>
      <c r="G38" s="76" t="s">
        <v>118</v>
      </c>
      <c r="H38" s="76" t="s">
        <v>118</v>
      </c>
      <c r="I38" s="76" t="s">
        <v>118</v>
      </c>
      <c r="J38" s="76" t="s">
        <v>118</v>
      </c>
      <c r="K38" s="117" t="s">
        <v>118</v>
      </c>
    </row>
    <row r="39" spans="1:11" ht="48" thickBot="1">
      <c r="A39" s="12"/>
      <c r="B39" s="119" t="s">
        <v>130</v>
      </c>
      <c r="C39" s="80">
        <v>250</v>
      </c>
      <c r="D39" s="80"/>
      <c r="E39" s="159" t="s">
        <v>118</v>
      </c>
      <c r="F39" s="81" t="s">
        <v>118</v>
      </c>
      <c r="G39" s="81" t="s">
        <v>118</v>
      </c>
      <c r="H39" s="81" t="s">
        <v>118</v>
      </c>
      <c r="I39" s="81" t="s">
        <v>118</v>
      </c>
      <c r="J39" s="81" t="s">
        <v>118</v>
      </c>
      <c r="K39" s="120" t="s">
        <v>118</v>
      </c>
    </row>
    <row r="40" spans="1:11" ht="31.5">
      <c r="A40" s="12"/>
      <c r="B40" s="115" t="s">
        <v>131</v>
      </c>
      <c r="C40" s="77">
        <v>260</v>
      </c>
      <c r="D40" s="78" t="s">
        <v>21</v>
      </c>
      <c r="E40" s="160">
        <f>F40+G40+J40</f>
        <v>2653496.3</v>
      </c>
      <c r="F40" s="82">
        <f>SUM(F42+F44+F45+F46+F47+F49+F51)</f>
        <v>0</v>
      </c>
      <c r="G40" s="82">
        <f>G43+G47+G48+G49+G51</f>
        <v>0</v>
      </c>
      <c r="H40" s="79" t="s">
        <v>118</v>
      </c>
      <c r="I40" s="79" t="s">
        <v>118</v>
      </c>
      <c r="J40" s="82">
        <f>SUM(J46+J47+J49+J51+J42+J43+J44)</f>
        <v>2653496.3</v>
      </c>
      <c r="K40" s="116" t="s">
        <v>118</v>
      </c>
    </row>
    <row r="41" spans="1:11" ht="20.25" customHeight="1">
      <c r="A41" s="12"/>
      <c r="B41" s="111" t="s">
        <v>5</v>
      </c>
      <c r="C41" s="29" t="s">
        <v>21</v>
      </c>
      <c r="D41" s="28"/>
      <c r="E41" s="158"/>
      <c r="F41" s="76"/>
      <c r="G41" s="76"/>
      <c r="H41" s="76"/>
      <c r="I41" s="76"/>
      <c r="J41" s="76"/>
      <c r="K41" s="117"/>
    </row>
    <row r="42" spans="1:11" ht="23.25" customHeight="1">
      <c r="A42" s="12"/>
      <c r="B42" s="121" t="s">
        <v>132</v>
      </c>
      <c r="C42" s="28">
        <v>261</v>
      </c>
      <c r="D42" s="28">
        <v>244</v>
      </c>
      <c r="E42" s="158">
        <f>F42</f>
        <v>0</v>
      </c>
      <c r="F42" s="76">
        <v>0</v>
      </c>
      <c r="G42" s="76" t="s">
        <v>118</v>
      </c>
      <c r="H42" s="76" t="s">
        <v>118</v>
      </c>
      <c r="I42" s="76" t="s">
        <v>118</v>
      </c>
      <c r="J42" s="76">
        <v>58800</v>
      </c>
      <c r="K42" s="117" t="s">
        <v>118</v>
      </c>
    </row>
    <row r="43" spans="1:11" ht="21" customHeight="1">
      <c r="A43" s="12"/>
      <c r="B43" s="121" t="s">
        <v>133</v>
      </c>
      <c r="C43" s="28">
        <v>262</v>
      </c>
      <c r="D43" s="28">
        <v>244</v>
      </c>
      <c r="E43" s="158">
        <f>G43</f>
        <v>0</v>
      </c>
      <c r="F43" s="76" t="s">
        <v>118</v>
      </c>
      <c r="G43" s="76">
        <v>0</v>
      </c>
      <c r="H43" s="76" t="s">
        <v>118</v>
      </c>
      <c r="I43" s="76" t="s">
        <v>118</v>
      </c>
      <c r="J43" s="76">
        <v>71000</v>
      </c>
      <c r="K43" s="117" t="s">
        <v>118</v>
      </c>
    </row>
    <row r="44" spans="1:11" ht="22.5" customHeight="1">
      <c r="A44" s="12"/>
      <c r="B44" s="121" t="s">
        <v>134</v>
      </c>
      <c r="C44" s="28">
        <v>263</v>
      </c>
      <c r="D44" s="28">
        <v>244</v>
      </c>
      <c r="E44" s="158">
        <f>F44</f>
        <v>0</v>
      </c>
      <c r="F44" s="76">
        <v>0</v>
      </c>
      <c r="G44" s="76" t="s">
        <v>118</v>
      </c>
      <c r="H44" s="76" t="s">
        <v>118</v>
      </c>
      <c r="I44" s="76" t="s">
        <v>118</v>
      </c>
      <c r="J44" s="76">
        <v>1076135.43</v>
      </c>
      <c r="K44" s="117" t="s">
        <v>118</v>
      </c>
    </row>
    <row r="45" spans="1:11" ht="31.5">
      <c r="A45" s="12"/>
      <c r="B45" s="122" t="s">
        <v>135</v>
      </c>
      <c r="C45" s="28">
        <v>264</v>
      </c>
      <c r="D45" s="28">
        <v>244</v>
      </c>
      <c r="E45" s="158">
        <f>F45</f>
        <v>0</v>
      </c>
      <c r="F45" s="76">
        <v>0</v>
      </c>
      <c r="G45" s="76" t="s">
        <v>118</v>
      </c>
      <c r="H45" s="76" t="s">
        <v>118</v>
      </c>
      <c r="I45" s="76" t="s">
        <v>118</v>
      </c>
      <c r="J45" s="76" t="s">
        <v>118</v>
      </c>
      <c r="K45" s="117" t="s">
        <v>118</v>
      </c>
    </row>
    <row r="46" spans="1:11" ht="31.5">
      <c r="A46" s="12"/>
      <c r="B46" s="122" t="s">
        <v>136</v>
      </c>
      <c r="C46" s="28">
        <v>265</v>
      </c>
      <c r="D46" s="28">
        <v>244</v>
      </c>
      <c r="E46" s="158">
        <f>F46+J46</f>
        <v>202930.21</v>
      </c>
      <c r="F46" s="76">
        <v>0</v>
      </c>
      <c r="G46" s="76" t="s">
        <v>118</v>
      </c>
      <c r="H46" s="76" t="s">
        <v>118</v>
      </c>
      <c r="I46" s="76" t="s">
        <v>118</v>
      </c>
      <c r="J46" s="76">
        <v>202930.21</v>
      </c>
      <c r="K46" s="117" t="s">
        <v>118</v>
      </c>
    </row>
    <row r="47" spans="1:11" ht="22.5" customHeight="1">
      <c r="A47" s="12"/>
      <c r="B47" s="121" t="s">
        <v>137</v>
      </c>
      <c r="C47" s="28">
        <v>266</v>
      </c>
      <c r="D47" s="28">
        <v>244</v>
      </c>
      <c r="E47" s="158">
        <f>F47+G47+J47</f>
        <v>666676</v>
      </c>
      <c r="F47" s="76">
        <v>0</v>
      </c>
      <c r="G47" s="76">
        <v>0</v>
      </c>
      <c r="H47" s="76" t="s">
        <v>118</v>
      </c>
      <c r="I47" s="76" t="s">
        <v>118</v>
      </c>
      <c r="J47" s="76">
        <v>666676</v>
      </c>
      <c r="K47" s="117" t="s">
        <v>118</v>
      </c>
    </row>
    <row r="48" spans="1:11" ht="29.25" customHeight="1">
      <c r="A48" s="12"/>
      <c r="B48" s="121" t="s">
        <v>138</v>
      </c>
      <c r="C48" s="28">
        <v>267</v>
      </c>
      <c r="D48" s="28">
        <v>244</v>
      </c>
      <c r="E48" s="158">
        <f>G48</f>
        <v>0</v>
      </c>
      <c r="F48" s="76" t="s">
        <v>118</v>
      </c>
      <c r="G48" s="76">
        <v>0</v>
      </c>
      <c r="H48" s="76" t="s">
        <v>118</v>
      </c>
      <c r="I48" s="76" t="s">
        <v>118</v>
      </c>
      <c r="J48" s="76" t="s">
        <v>118</v>
      </c>
      <c r="K48" s="117" t="s">
        <v>118</v>
      </c>
    </row>
    <row r="49" spans="1:11" ht="31.5">
      <c r="A49" s="12"/>
      <c r="B49" s="122" t="s">
        <v>139</v>
      </c>
      <c r="C49" s="28">
        <v>268</v>
      </c>
      <c r="D49" s="28">
        <v>244</v>
      </c>
      <c r="E49" s="158">
        <f>F49+G49+J49</f>
        <v>120000</v>
      </c>
      <c r="F49" s="76">
        <v>0</v>
      </c>
      <c r="G49" s="76">
        <v>0</v>
      </c>
      <c r="H49" s="76" t="s">
        <v>118</v>
      </c>
      <c r="I49" s="76" t="s">
        <v>118</v>
      </c>
      <c r="J49" s="76">
        <v>120000</v>
      </c>
      <c r="K49" s="117" t="s">
        <v>118</v>
      </c>
    </row>
    <row r="50" spans="1:11" ht="31.5">
      <c r="A50" s="12"/>
      <c r="B50" s="122" t="s">
        <v>140</v>
      </c>
      <c r="C50" s="28">
        <v>269</v>
      </c>
      <c r="D50" s="28">
        <v>244</v>
      </c>
      <c r="E50" s="158" t="s">
        <v>118</v>
      </c>
      <c r="F50" s="76" t="s">
        <v>118</v>
      </c>
      <c r="G50" s="76" t="s">
        <v>118</v>
      </c>
      <c r="H50" s="76" t="s">
        <v>118</v>
      </c>
      <c r="I50" s="76" t="s">
        <v>118</v>
      </c>
      <c r="J50" s="76" t="s">
        <v>118</v>
      </c>
      <c r="K50" s="117" t="s">
        <v>118</v>
      </c>
    </row>
    <row r="51" spans="1:11" ht="32.25" thickBot="1">
      <c r="A51" s="12"/>
      <c r="B51" s="123" t="s">
        <v>141</v>
      </c>
      <c r="C51" s="80">
        <v>270</v>
      </c>
      <c r="D51" s="80">
        <v>244</v>
      </c>
      <c r="E51" s="159">
        <f>F51+G51+J51</f>
        <v>457954.66</v>
      </c>
      <c r="F51" s="81">
        <v>0</v>
      </c>
      <c r="G51" s="81">
        <v>0</v>
      </c>
      <c r="H51" s="81" t="s">
        <v>118</v>
      </c>
      <c r="I51" s="81" t="s">
        <v>118</v>
      </c>
      <c r="J51" s="81">
        <v>457954.66</v>
      </c>
      <c r="K51" s="120" t="s">
        <v>118</v>
      </c>
    </row>
    <row r="52" spans="1:11" ht="31.5">
      <c r="A52" s="12"/>
      <c r="B52" s="124" t="s">
        <v>16</v>
      </c>
      <c r="C52" s="77">
        <v>300</v>
      </c>
      <c r="D52" s="78" t="s">
        <v>21</v>
      </c>
      <c r="E52" s="161">
        <f>F52+G52+J52</f>
        <v>17238246.15</v>
      </c>
      <c r="F52" s="83">
        <f>F15</f>
        <v>12682000</v>
      </c>
      <c r="G52" s="83">
        <f>G18</f>
        <v>0</v>
      </c>
      <c r="H52" s="83" t="s">
        <v>118</v>
      </c>
      <c r="I52" s="83" t="s">
        <v>118</v>
      </c>
      <c r="J52" s="83">
        <f>J12</f>
        <v>4556246.15</v>
      </c>
      <c r="K52" s="116" t="s">
        <v>118</v>
      </c>
    </row>
    <row r="53" spans="1:11" ht="15.75">
      <c r="A53" s="12"/>
      <c r="B53" s="121" t="s">
        <v>15</v>
      </c>
      <c r="C53" s="29" t="s">
        <v>21</v>
      </c>
      <c r="D53" s="28"/>
      <c r="E53" s="162"/>
      <c r="F53" s="84"/>
      <c r="G53" s="84"/>
      <c r="H53" s="84"/>
      <c r="I53" s="84"/>
      <c r="J53" s="84"/>
      <c r="K53" s="117"/>
    </row>
    <row r="54" spans="1:11" ht="22.5" customHeight="1">
      <c r="A54" s="12"/>
      <c r="B54" s="121" t="s">
        <v>142</v>
      </c>
      <c r="C54" s="28">
        <v>310</v>
      </c>
      <c r="D54" s="28"/>
      <c r="E54" s="162">
        <f>F54+G54+J54</f>
        <v>17238246.15</v>
      </c>
      <c r="F54" s="84">
        <f>F52</f>
        <v>12682000</v>
      </c>
      <c r="G54" s="84">
        <f>G52</f>
        <v>0</v>
      </c>
      <c r="H54" s="84" t="s">
        <v>118</v>
      </c>
      <c r="I54" s="84" t="s">
        <v>118</v>
      </c>
      <c r="J54" s="84">
        <f>J52</f>
        <v>4556246.15</v>
      </c>
      <c r="K54" s="117" t="s">
        <v>118</v>
      </c>
    </row>
    <row r="55" spans="1:11" ht="24.75" customHeight="1">
      <c r="A55" s="12"/>
      <c r="B55" s="121" t="s">
        <v>143</v>
      </c>
      <c r="C55" s="28">
        <v>320</v>
      </c>
      <c r="D55" s="28"/>
      <c r="E55" s="162" t="s">
        <v>118</v>
      </c>
      <c r="F55" s="84" t="s">
        <v>118</v>
      </c>
      <c r="G55" s="84" t="s">
        <v>118</v>
      </c>
      <c r="H55" s="84" t="s">
        <v>118</v>
      </c>
      <c r="I55" s="84" t="s">
        <v>118</v>
      </c>
      <c r="J55" s="84" t="s">
        <v>118</v>
      </c>
      <c r="K55" s="117" t="s">
        <v>118</v>
      </c>
    </row>
    <row r="56" spans="1:11" ht="31.5">
      <c r="A56" s="12"/>
      <c r="B56" s="122" t="s">
        <v>144</v>
      </c>
      <c r="C56" s="28">
        <v>400</v>
      </c>
      <c r="D56" s="28">
        <v>600</v>
      </c>
      <c r="E56" s="162">
        <f>F56+G56+J56</f>
        <v>17238246.15</v>
      </c>
      <c r="F56" s="84">
        <f>F21</f>
        <v>12682000</v>
      </c>
      <c r="G56" s="84">
        <v>0</v>
      </c>
      <c r="H56" s="84" t="s">
        <v>118</v>
      </c>
      <c r="I56" s="84" t="s">
        <v>118</v>
      </c>
      <c r="J56" s="84">
        <f>J21</f>
        <v>4556246.15</v>
      </c>
      <c r="K56" s="117" t="s">
        <v>118</v>
      </c>
    </row>
    <row r="57" spans="1:11" ht="31.5">
      <c r="A57" s="12"/>
      <c r="B57" s="122" t="s">
        <v>145</v>
      </c>
      <c r="C57" s="28">
        <v>410</v>
      </c>
      <c r="D57" s="28"/>
      <c r="E57" s="162">
        <f>F57+G57+J57</f>
        <v>17238246.15</v>
      </c>
      <c r="F57" s="84">
        <f>F56</f>
        <v>12682000</v>
      </c>
      <c r="G57" s="84">
        <v>0</v>
      </c>
      <c r="H57" s="84" t="s">
        <v>118</v>
      </c>
      <c r="I57" s="84" t="s">
        <v>118</v>
      </c>
      <c r="J57" s="84">
        <f>J59+J12</f>
        <v>4556246.15</v>
      </c>
      <c r="K57" s="117" t="s">
        <v>118</v>
      </c>
    </row>
    <row r="58" spans="1:11" ht="24" customHeight="1">
      <c r="A58" s="12"/>
      <c r="B58" s="121" t="s">
        <v>146</v>
      </c>
      <c r="C58" s="28">
        <v>420</v>
      </c>
      <c r="D58" s="28"/>
      <c r="E58" s="162" t="s">
        <v>118</v>
      </c>
      <c r="F58" s="84" t="s">
        <v>118</v>
      </c>
      <c r="G58" s="84" t="s">
        <v>118</v>
      </c>
      <c r="H58" s="84" t="s">
        <v>118</v>
      </c>
      <c r="I58" s="84" t="s">
        <v>118</v>
      </c>
      <c r="J58" s="84" t="s">
        <v>118</v>
      </c>
      <c r="K58" s="117" t="s">
        <v>118</v>
      </c>
    </row>
    <row r="59" spans="1:11" ht="31.5">
      <c r="A59" s="12"/>
      <c r="B59" s="122" t="s">
        <v>147</v>
      </c>
      <c r="C59" s="28">
        <v>500</v>
      </c>
      <c r="D59" s="29" t="s">
        <v>21</v>
      </c>
      <c r="E59" s="162"/>
      <c r="F59" s="84">
        <v>0</v>
      </c>
      <c r="G59" s="84" t="s">
        <v>118</v>
      </c>
      <c r="H59" s="84" t="s">
        <v>118</v>
      </c>
      <c r="I59" s="84" t="s">
        <v>118</v>
      </c>
      <c r="J59" s="84">
        <v>0</v>
      </c>
      <c r="K59" s="117" t="s">
        <v>118</v>
      </c>
    </row>
    <row r="60" spans="1:11" ht="21.75" customHeight="1" thickBot="1">
      <c r="A60" s="12"/>
      <c r="B60" s="125" t="s">
        <v>148</v>
      </c>
      <c r="C60" s="80">
        <v>600</v>
      </c>
      <c r="D60" s="126" t="s">
        <v>21</v>
      </c>
      <c r="E60" s="159" t="s">
        <v>118</v>
      </c>
      <c r="F60" s="81" t="s">
        <v>118</v>
      </c>
      <c r="G60" s="81" t="s">
        <v>118</v>
      </c>
      <c r="H60" s="81" t="s">
        <v>118</v>
      </c>
      <c r="I60" s="81" t="s">
        <v>118</v>
      </c>
      <c r="J60" s="81" t="s">
        <v>118</v>
      </c>
      <c r="K60" s="120" t="s">
        <v>118</v>
      </c>
    </row>
  </sheetData>
  <sheetProtection/>
  <mergeCells count="34">
    <mergeCell ref="A1:K1"/>
    <mergeCell ref="A2:K2"/>
    <mergeCell ref="A3:K3"/>
    <mergeCell ref="A4:K4"/>
    <mergeCell ref="A5:K5"/>
    <mergeCell ref="B7:B10"/>
    <mergeCell ref="C7:C10"/>
    <mergeCell ref="D7:D10"/>
    <mergeCell ref="E7:K7"/>
    <mergeCell ref="E8:E10"/>
    <mergeCell ref="F8:K8"/>
    <mergeCell ref="F9:F10"/>
    <mergeCell ref="G9:G10"/>
    <mergeCell ref="H9:H10"/>
    <mergeCell ref="I9:I10"/>
    <mergeCell ref="J9:K9"/>
    <mergeCell ref="H23:H24"/>
    <mergeCell ref="I23:I24"/>
    <mergeCell ref="C13:C14"/>
    <mergeCell ref="D13:D14"/>
    <mergeCell ref="E13:E14"/>
    <mergeCell ref="F13:F14"/>
    <mergeCell ref="G13:G14"/>
    <mergeCell ref="H13:H14"/>
    <mergeCell ref="J23:J24"/>
    <mergeCell ref="K23:K24"/>
    <mergeCell ref="I13:I14"/>
    <mergeCell ref="J13:J14"/>
    <mergeCell ref="K13:K1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60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.12109375" style="0" customWidth="1"/>
    <col min="2" max="2" width="31.25390625" style="0" customWidth="1"/>
    <col min="4" max="4" width="9.375" style="0" customWidth="1"/>
    <col min="5" max="6" width="14.75390625" style="0" customWidth="1"/>
    <col min="7" max="7" width="13.75390625" style="0" customWidth="1"/>
    <col min="8" max="8" width="14.25390625" style="0" customWidth="1"/>
    <col min="9" max="9" width="14.75390625" style="0" customWidth="1"/>
    <col min="10" max="10" width="19.125" style="0" customWidth="1"/>
    <col min="11" max="11" width="21.625" style="0" customWidth="1"/>
  </cols>
  <sheetData>
    <row r="1" spans="1:11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228" t="s">
        <v>107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228" t="s">
        <v>108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5.75">
      <c r="A4" s="229" t="s">
        <v>221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6.5" thickBot="1">
      <c r="A6" s="12"/>
      <c r="B6" s="30"/>
      <c r="C6" s="22"/>
      <c r="D6" s="22"/>
      <c r="E6" s="25"/>
      <c r="F6" s="14"/>
      <c r="G6" s="12"/>
      <c r="H6" s="12"/>
      <c r="I6" s="12"/>
      <c r="J6" s="25"/>
      <c r="K6" s="12"/>
    </row>
    <row r="7" spans="1:11" ht="15.75">
      <c r="A7" s="15"/>
      <c r="B7" s="231" t="s">
        <v>0</v>
      </c>
      <c r="C7" s="233" t="s">
        <v>1</v>
      </c>
      <c r="D7" s="233" t="s">
        <v>2</v>
      </c>
      <c r="E7" s="234" t="s">
        <v>3</v>
      </c>
      <c r="F7" s="234"/>
      <c r="G7" s="234"/>
      <c r="H7" s="234"/>
      <c r="I7" s="234"/>
      <c r="J7" s="234"/>
      <c r="K7" s="235"/>
    </row>
    <row r="8" spans="1:11" ht="15.75">
      <c r="A8" s="15"/>
      <c r="B8" s="232"/>
      <c r="C8" s="224"/>
      <c r="D8" s="224"/>
      <c r="E8" s="236" t="s">
        <v>4</v>
      </c>
      <c r="F8" s="221" t="s">
        <v>5</v>
      </c>
      <c r="G8" s="222"/>
      <c r="H8" s="222"/>
      <c r="I8" s="222"/>
      <c r="J8" s="222"/>
      <c r="K8" s="223"/>
    </row>
    <row r="9" spans="1:11" ht="15.75">
      <c r="A9" s="15"/>
      <c r="B9" s="232"/>
      <c r="C9" s="224"/>
      <c r="D9" s="224"/>
      <c r="E9" s="236"/>
      <c r="F9" s="224" t="s">
        <v>109</v>
      </c>
      <c r="G9" s="225" t="s">
        <v>110</v>
      </c>
      <c r="H9" s="224" t="s">
        <v>111</v>
      </c>
      <c r="I9" s="224" t="s">
        <v>112</v>
      </c>
      <c r="J9" s="215" t="s">
        <v>113</v>
      </c>
      <c r="K9" s="226"/>
    </row>
    <row r="10" spans="1:11" ht="175.5" customHeight="1">
      <c r="A10" s="15"/>
      <c r="B10" s="232"/>
      <c r="C10" s="224"/>
      <c r="D10" s="224"/>
      <c r="E10" s="236"/>
      <c r="F10" s="224"/>
      <c r="G10" s="225"/>
      <c r="H10" s="224"/>
      <c r="I10" s="224"/>
      <c r="J10" s="31" t="s">
        <v>4</v>
      </c>
      <c r="K10" s="91" t="s">
        <v>6</v>
      </c>
    </row>
    <row r="11" spans="1:11" ht="15.75">
      <c r="A11" s="18"/>
      <c r="B11" s="92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93" t="s">
        <v>17</v>
      </c>
    </row>
    <row r="12" spans="1:11" ht="31.5">
      <c r="A12" s="20"/>
      <c r="B12" s="94" t="s">
        <v>7</v>
      </c>
      <c r="C12" s="17">
        <v>100</v>
      </c>
      <c r="D12" s="17" t="s">
        <v>8</v>
      </c>
      <c r="E12" s="172">
        <f>SUM(F12+G12+J12)</f>
        <v>18090036.13</v>
      </c>
      <c r="F12" s="172">
        <f>F15</f>
        <v>13468000</v>
      </c>
      <c r="G12" s="172">
        <v>0</v>
      </c>
      <c r="H12" s="147" t="s">
        <v>114</v>
      </c>
      <c r="I12" s="147" t="s">
        <v>114</v>
      </c>
      <c r="J12" s="172">
        <f>J15+J17</f>
        <v>4622036.13</v>
      </c>
      <c r="K12" s="148" t="s">
        <v>114</v>
      </c>
    </row>
    <row r="13" spans="1:11" ht="15.75">
      <c r="A13" s="13"/>
      <c r="B13" s="96" t="s">
        <v>5</v>
      </c>
      <c r="C13" s="213">
        <v>110</v>
      </c>
      <c r="D13" s="215">
        <v>120</v>
      </c>
      <c r="E13" s="220" t="s">
        <v>114</v>
      </c>
      <c r="F13" s="207" t="s">
        <v>8</v>
      </c>
      <c r="G13" s="207" t="s">
        <v>8</v>
      </c>
      <c r="H13" s="207" t="s">
        <v>8</v>
      </c>
      <c r="I13" s="207" t="s">
        <v>8</v>
      </c>
      <c r="J13" s="209" t="s">
        <v>114</v>
      </c>
      <c r="K13" s="210" t="s">
        <v>8</v>
      </c>
    </row>
    <row r="14" spans="1:11" ht="15.75">
      <c r="A14" s="13"/>
      <c r="B14" s="97" t="s">
        <v>9</v>
      </c>
      <c r="C14" s="213"/>
      <c r="D14" s="215"/>
      <c r="E14" s="220"/>
      <c r="F14" s="208"/>
      <c r="G14" s="208"/>
      <c r="H14" s="208"/>
      <c r="I14" s="208"/>
      <c r="J14" s="209"/>
      <c r="K14" s="211"/>
    </row>
    <row r="15" spans="1:11" ht="31.5">
      <c r="A15" s="13"/>
      <c r="B15" s="98" t="s">
        <v>116</v>
      </c>
      <c r="C15" s="16">
        <v>120</v>
      </c>
      <c r="D15" s="16">
        <v>130</v>
      </c>
      <c r="E15" s="172">
        <f>F15+J15</f>
        <v>16390036.129999999</v>
      </c>
      <c r="F15" s="21">
        <v>13468000</v>
      </c>
      <c r="G15" s="17" t="s">
        <v>8</v>
      </c>
      <c r="H15" s="17" t="s">
        <v>8</v>
      </c>
      <c r="I15" s="21" t="s">
        <v>114</v>
      </c>
      <c r="J15" s="21">
        <v>2922036.13</v>
      </c>
      <c r="K15" s="95" t="s">
        <v>114</v>
      </c>
    </row>
    <row r="16" spans="1:11" ht="47.25">
      <c r="A16" s="13"/>
      <c r="B16" s="98" t="s">
        <v>115</v>
      </c>
      <c r="C16" s="16">
        <v>130</v>
      </c>
      <c r="D16" s="16">
        <v>140</v>
      </c>
      <c r="E16" s="172" t="s">
        <v>114</v>
      </c>
      <c r="F16" s="17" t="s">
        <v>8</v>
      </c>
      <c r="G16" s="17" t="s">
        <v>8</v>
      </c>
      <c r="H16" s="17" t="s">
        <v>8</v>
      </c>
      <c r="I16" s="17" t="s">
        <v>8</v>
      </c>
      <c r="J16" s="21" t="s">
        <v>114</v>
      </c>
      <c r="K16" s="99" t="s">
        <v>8</v>
      </c>
    </row>
    <row r="17" spans="1:11" ht="94.5">
      <c r="A17" s="13"/>
      <c r="B17" s="98" t="s">
        <v>117</v>
      </c>
      <c r="C17" s="16">
        <v>140</v>
      </c>
      <c r="D17" s="16">
        <v>150</v>
      </c>
      <c r="E17" s="172" t="s">
        <v>118</v>
      </c>
      <c r="F17" s="17" t="s">
        <v>8</v>
      </c>
      <c r="G17" s="17" t="s">
        <v>8</v>
      </c>
      <c r="H17" s="17" t="s">
        <v>8</v>
      </c>
      <c r="I17" s="17" t="s">
        <v>8</v>
      </c>
      <c r="J17" s="21">
        <v>1700000</v>
      </c>
      <c r="K17" s="99" t="s">
        <v>8</v>
      </c>
    </row>
    <row r="18" spans="1:11" ht="31.5">
      <c r="A18" s="13"/>
      <c r="B18" s="98" t="s">
        <v>10</v>
      </c>
      <c r="C18" s="16">
        <v>150</v>
      </c>
      <c r="D18" s="16">
        <v>180</v>
      </c>
      <c r="E18" s="172">
        <f>G18</f>
        <v>0</v>
      </c>
      <c r="F18" s="17" t="s">
        <v>8</v>
      </c>
      <c r="G18" s="21">
        <v>0</v>
      </c>
      <c r="H18" s="26" t="s">
        <v>118</v>
      </c>
      <c r="I18" s="17" t="s">
        <v>8</v>
      </c>
      <c r="J18" s="17" t="s">
        <v>8</v>
      </c>
      <c r="K18" s="99" t="s">
        <v>8</v>
      </c>
    </row>
    <row r="19" spans="1:11" ht="21" customHeight="1">
      <c r="A19" s="13"/>
      <c r="B19" s="98" t="s">
        <v>11</v>
      </c>
      <c r="C19" s="16">
        <v>160</v>
      </c>
      <c r="D19" s="16">
        <v>180</v>
      </c>
      <c r="E19" s="149" t="s">
        <v>118</v>
      </c>
      <c r="F19" s="17" t="s">
        <v>8</v>
      </c>
      <c r="G19" s="17" t="s">
        <v>8</v>
      </c>
      <c r="H19" s="17" t="s">
        <v>8</v>
      </c>
      <c r="I19" s="17" t="s">
        <v>8</v>
      </c>
      <c r="J19" s="23"/>
      <c r="K19" s="100" t="s">
        <v>118</v>
      </c>
    </row>
    <row r="20" spans="1:11" ht="31.5">
      <c r="A20" s="13"/>
      <c r="B20" s="98" t="s">
        <v>12</v>
      </c>
      <c r="C20" s="16">
        <v>180</v>
      </c>
      <c r="D20" s="17" t="s">
        <v>8</v>
      </c>
      <c r="E20" s="149" t="s">
        <v>118</v>
      </c>
      <c r="F20" s="17" t="s">
        <v>8</v>
      </c>
      <c r="G20" s="17" t="s">
        <v>8</v>
      </c>
      <c r="H20" s="17" t="s">
        <v>8</v>
      </c>
      <c r="I20" s="17" t="s">
        <v>8</v>
      </c>
      <c r="J20" s="23" t="s">
        <v>118</v>
      </c>
      <c r="K20" s="99" t="s">
        <v>8</v>
      </c>
    </row>
    <row r="21" spans="1:11" ht="26.25" customHeight="1">
      <c r="A21" s="13"/>
      <c r="B21" s="98" t="s">
        <v>13</v>
      </c>
      <c r="C21" s="16">
        <v>200</v>
      </c>
      <c r="D21" s="17" t="s">
        <v>8</v>
      </c>
      <c r="E21" s="176">
        <f>F21+G21+J21</f>
        <v>18090036.13</v>
      </c>
      <c r="F21" s="174">
        <f>SUM(F22+F33+F40)</f>
        <v>13468000</v>
      </c>
      <c r="G21" s="174">
        <v>0</v>
      </c>
      <c r="H21" s="23" t="s">
        <v>118</v>
      </c>
      <c r="I21" s="23" t="s">
        <v>118</v>
      </c>
      <c r="J21" s="174">
        <f>SUM(J22+J33+J40)</f>
        <v>4622036.13</v>
      </c>
      <c r="K21" s="101" t="s">
        <v>118</v>
      </c>
    </row>
    <row r="22" spans="1:11" ht="32.25" thickBot="1">
      <c r="A22" s="13"/>
      <c r="B22" s="102" t="s">
        <v>14</v>
      </c>
      <c r="C22" s="87">
        <v>210</v>
      </c>
      <c r="D22" s="89">
        <v>100</v>
      </c>
      <c r="E22" s="151">
        <f>F22+G22+J22</f>
        <v>15360228.77</v>
      </c>
      <c r="F22" s="90">
        <f>SUM(F23)</f>
        <v>13391688.94</v>
      </c>
      <c r="G22" s="90">
        <v>0</v>
      </c>
      <c r="H22" s="88" t="s">
        <v>118</v>
      </c>
      <c r="I22" s="88" t="s">
        <v>118</v>
      </c>
      <c r="J22" s="90">
        <f>SUM(J23+J28)</f>
        <v>1968539.83</v>
      </c>
      <c r="K22" s="103" t="s">
        <v>118</v>
      </c>
    </row>
    <row r="23" spans="1:11" ht="15.75">
      <c r="A23" s="13"/>
      <c r="B23" s="104" t="s">
        <v>15</v>
      </c>
      <c r="C23" s="212">
        <v>211</v>
      </c>
      <c r="D23" s="214">
        <v>110</v>
      </c>
      <c r="E23" s="216">
        <f>SUM(E26+E27)</f>
        <v>15326628.77</v>
      </c>
      <c r="F23" s="203">
        <f>SUM(F26+F27)</f>
        <v>13391688.94</v>
      </c>
      <c r="G23" s="218" t="s">
        <v>118</v>
      </c>
      <c r="H23" s="218" t="s">
        <v>118</v>
      </c>
      <c r="I23" s="218" t="s">
        <v>118</v>
      </c>
      <c r="J23" s="203">
        <f>SUM(J26+J27)</f>
        <v>1934939.83</v>
      </c>
      <c r="K23" s="205" t="s">
        <v>118</v>
      </c>
    </row>
    <row r="24" spans="1:11" ht="31.5">
      <c r="A24" s="13"/>
      <c r="B24" s="106" t="s">
        <v>18</v>
      </c>
      <c r="C24" s="213"/>
      <c r="D24" s="215"/>
      <c r="E24" s="217"/>
      <c r="F24" s="204"/>
      <c r="G24" s="219"/>
      <c r="H24" s="219"/>
      <c r="I24" s="219"/>
      <c r="J24" s="204"/>
      <c r="K24" s="206"/>
    </row>
    <row r="25" spans="1:11" ht="18" customHeight="1">
      <c r="A25" s="13"/>
      <c r="B25" s="98" t="s">
        <v>15</v>
      </c>
      <c r="C25" s="17" t="s">
        <v>21</v>
      </c>
      <c r="D25" s="16"/>
      <c r="E25" s="152"/>
      <c r="F25" s="24"/>
      <c r="G25" s="24"/>
      <c r="H25" s="24"/>
      <c r="I25" s="24"/>
      <c r="J25" s="24"/>
      <c r="K25" s="107"/>
    </row>
    <row r="26" spans="1:11" ht="23.25" customHeight="1">
      <c r="A26" s="13"/>
      <c r="B26" s="108" t="s">
        <v>119</v>
      </c>
      <c r="C26" s="16">
        <v>212</v>
      </c>
      <c r="D26" s="16">
        <v>111</v>
      </c>
      <c r="E26" s="152">
        <f>F26+J26</f>
        <v>11933914.94</v>
      </c>
      <c r="F26" s="24">
        <v>10283891.58</v>
      </c>
      <c r="G26" s="24" t="s">
        <v>118</v>
      </c>
      <c r="H26" s="24" t="s">
        <v>118</v>
      </c>
      <c r="I26" s="24" t="s">
        <v>118</v>
      </c>
      <c r="J26" s="24">
        <v>1650023.36</v>
      </c>
      <c r="K26" s="107" t="s">
        <v>118</v>
      </c>
    </row>
    <row r="27" spans="1:11" ht="32.25" thickBot="1">
      <c r="A27" s="13"/>
      <c r="B27" s="109" t="s">
        <v>120</v>
      </c>
      <c r="C27" s="87">
        <v>213</v>
      </c>
      <c r="D27" s="87">
        <v>119</v>
      </c>
      <c r="E27" s="163">
        <f>F27+J27</f>
        <v>3392713.83</v>
      </c>
      <c r="F27" s="88">
        <v>3107797.36</v>
      </c>
      <c r="G27" s="88" t="s">
        <v>118</v>
      </c>
      <c r="H27" s="88" t="s">
        <v>118</v>
      </c>
      <c r="I27" s="88" t="s">
        <v>118</v>
      </c>
      <c r="J27" s="88">
        <v>284916.47</v>
      </c>
      <c r="K27" s="103" t="s">
        <v>118</v>
      </c>
    </row>
    <row r="28" spans="1:11" ht="28.5" customHeight="1">
      <c r="A28" s="13"/>
      <c r="B28" s="106" t="s">
        <v>121</v>
      </c>
      <c r="C28" s="85">
        <v>214</v>
      </c>
      <c r="D28" s="85">
        <v>112</v>
      </c>
      <c r="E28" s="175">
        <f>G28+J28</f>
        <v>33600</v>
      </c>
      <c r="F28" s="143" t="s">
        <v>118</v>
      </c>
      <c r="G28" s="173">
        <v>0</v>
      </c>
      <c r="H28" s="86" t="s">
        <v>118</v>
      </c>
      <c r="I28" s="86" t="s">
        <v>118</v>
      </c>
      <c r="J28" s="173">
        <v>33600</v>
      </c>
      <c r="K28" s="105" t="s">
        <v>118</v>
      </c>
    </row>
    <row r="29" spans="1:11" ht="31.5">
      <c r="A29" s="13"/>
      <c r="B29" s="110" t="s">
        <v>122</v>
      </c>
      <c r="C29" s="27">
        <v>220</v>
      </c>
      <c r="D29" s="27">
        <v>300</v>
      </c>
      <c r="E29" s="154" t="s">
        <v>118</v>
      </c>
      <c r="F29" s="75" t="s">
        <v>118</v>
      </c>
      <c r="G29" s="75" t="s">
        <v>118</v>
      </c>
      <c r="H29" s="75" t="s">
        <v>118</v>
      </c>
      <c r="I29" s="75" t="s">
        <v>118</v>
      </c>
      <c r="J29" s="24" t="s">
        <v>118</v>
      </c>
      <c r="K29" s="107" t="s">
        <v>118</v>
      </c>
    </row>
    <row r="30" spans="1:11" ht="18.75" customHeight="1">
      <c r="A30" s="13"/>
      <c r="B30" s="108" t="s">
        <v>15</v>
      </c>
      <c r="C30" s="17" t="s">
        <v>21</v>
      </c>
      <c r="D30" s="16"/>
      <c r="E30" s="152"/>
      <c r="F30" s="24"/>
      <c r="G30" s="24"/>
      <c r="H30" s="24"/>
      <c r="I30" s="24"/>
      <c r="J30" s="24"/>
      <c r="K30" s="107"/>
    </row>
    <row r="31" spans="1:11" ht="23.25" customHeight="1">
      <c r="A31" s="12"/>
      <c r="B31" s="111" t="s">
        <v>123</v>
      </c>
      <c r="C31" s="28">
        <v>221</v>
      </c>
      <c r="D31" s="28">
        <v>340</v>
      </c>
      <c r="E31" s="155" t="s">
        <v>118</v>
      </c>
      <c r="F31" s="28" t="s">
        <v>118</v>
      </c>
      <c r="G31" s="28" t="s">
        <v>118</v>
      </c>
      <c r="H31" s="28" t="s">
        <v>118</v>
      </c>
      <c r="I31" s="28" t="s">
        <v>118</v>
      </c>
      <c r="J31" s="28" t="s">
        <v>118</v>
      </c>
      <c r="K31" s="112" t="s">
        <v>118</v>
      </c>
    </row>
    <row r="32" spans="1:11" ht="25.5" customHeight="1" thickBot="1">
      <c r="A32" s="12"/>
      <c r="B32" s="113" t="s">
        <v>124</v>
      </c>
      <c r="C32" s="80">
        <v>222</v>
      </c>
      <c r="D32" s="80">
        <v>360</v>
      </c>
      <c r="E32" s="156" t="s">
        <v>118</v>
      </c>
      <c r="F32" s="80" t="s">
        <v>118</v>
      </c>
      <c r="G32" s="80" t="s">
        <v>118</v>
      </c>
      <c r="H32" s="80" t="s">
        <v>118</v>
      </c>
      <c r="I32" s="80" t="s">
        <v>118</v>
      </c>
      <c r="J32" s="80" t="s">
        <v>118</v>
      </c>
      <c r="K32" s="114" t="s">
        <v>118</v>
      </c>
    </row>
    <row r="33" spans="1:11" ht="31.5">
      <c r="A33" s="12"/>
      <c r="B33" s="115" t="s">
        <v>125</v>
      </c>
      <c r="C33" s="77">
        <v>230</v>
      </c>
      <c r="D33" s="77">
        <v>850</v>
      </c>
      <c r="E33" s="157">
        <f>F33+J33</f>
        <v>76311.06</v>
      </c>
      <c r="F33" s="82">
        <f>SUM(F35+F36)</f>
        <v>76311.06</v>
      </c>
      <c r="G33" s="79" t="s">
        <v>118</v>
      </c>
      <c r="H33" s="79" t="s">
        <v>118</v>
      </c>
      <c r="I33" s="79" t="s">
        <v>118</v>
      </c>
      <c r="J33" s="82">
        <f>SUM(J37)</f>
        <v>0</v>
      </c>
      <c r="K33" s="116" t="s">
        <v>118</v>
      </c>
    </row>
    <row r="34" spans="1:11" ht="15.75">
      <c r="A34" s="12"/>
      <c r="B34" s="111" t="s">
        <v>15</v>
      </c>
      <c r="C34" s="29" t="s">
        <v>21</v>
      </c>
      <c r="D34" s="28"/>
      <c r="E34" s="158"/>
      <c r="F34" s="76"/>
      <c r="G34" s="76"/>
      <c r="H34" s="76"/>
      <c r="I34" s="76"/>
      <c r="J34" s="76"/>
      <c r="K34" s="117"/>
    </row>
    <row r="35" spans="1:11" ht="31.5">
      <c r="A35" s="12"/>
      <c r="B35" s="118" t="s">
        <v>126</v>
      </c>
      <c r="C35" s="28">
        <v>231</v>
      </c>
      <c r="D35" s="28">
        <v>851</v>
      </c>
      <c r="E35" s="158">
        <f>F35</f>
        <v>76311.06</v>
      </c>
      <c r="F35" s="76">
        <v>76311.06</v>
      </c>
      <c r="G35" s="76" t="s">
        <v>118</v>
      </c>
      <c r="H35" s="76" t="s">
        <v>118</v>
      </c>
      <c r="I35" s="76" t="s">
        <v>118</v>
      </c>
      <c r="J35" s="76" t="s">
        <v>118</v>
      </c>
      <c r="K35" s="117" t="s">
        <v>118</v>
      </c>
    </row>
    <row r="36" spans="1:11" ht="31.5">
      <c r="A36" s="12"/>
      <c r="B36" s="118" t="s">
        <v>127</v>
      </c>
      <c r="C36" s="28">
        <v>232</v>
      </c>
      <c r="D36" s="28">
        <v>852</v>
      </c>
      <c r="E36" s="158">
        <f>F36</f>
        <v>0</v>
      </c>
      <c r="F36" s="76">
        <v>0</v>
      </c>
      <c r="G36" s="76" t="s">
        <v>118</v>
      </c>
      <c r="H36" s="76" t="s">
        <v>118</v>
      </c>
      <c r="I36" s="76" t="s">
        <v>118</v>
      </c>
      <c r="J36" s="76" t="s">
        <v>118</v>
      </c>
      <c r="K36" s="117" t="s">
        <v>118</v>
      </c>
    </row>
    <row r="37" spans="1:11" ht="24.75" customHeight="1">
      <c r="A37" s="12"/>
      <c r="B37" s="118" t="s">
        <v>128</v>
      </c>
      <c r="C37" s="28">
        <v>233</v>
      </c>
      <c r="D37" s="28">
        <v>853</v>
      </c>
      <c r="E37" s="158">
        <f>J37</f>
        <v>0</v>
      </c>
      <c r="F37" s="76" t="s">
        <v>118</v>
      </c>
      <c r="G37" s="76" t="s">
        <v>118</v>
      </c>
      <c r="H37" s="76" t="s">
        <v>118</v>
      </c>
      <c r="I37" s="76" t="s">
        <v>118</v>
      </c>
      <c r="J37" s="76">
        <v>0</v>
      </c>
      <c r="K37" s="117" t="s">
        <v>118</v>
      </c>
    </row>
    <row r="38" spans="1:11" ht="31.5">
      <c r="A38" s="12"/>
      <c r="B38" s="118" t="s">
        <v>129</v>
      </c>
      <c r="C38" s="28">
        <v>240</v>
      </c>
      <c r="D38" s="28"/>
      <c r="E38" s="158" t="s">
        <v>118</v>
      </c>
      <c r="F38" s="76" t="s">
        <v>118</v>
      </c>
      <c r="G38" s="76" t="s">
        <v>118</v>
      </c>
      <c r="H38" s="76" t="s">
        <v>118</v>
      </c>
      <c r="I38" s="76" t="s">
        <v>118</v>
      </c>
      <c r="J38" s="76" t="s">
        <v>118</v>
      </c>
      <c r="K38" s="117" t="s">
        <v>118</v>
      </c>
    </row>
    <row r="39" spans="1:11" ht="48" thickBot="1">
      <c r="A39" s="12"/>
      <c r="B39" s="119" t="s">
        <v>130</v>
      </c>
      <c r="C39" s="80">
        <v>250</v>
      </c>
      <c r="D39" s="80"/>
      <c r="E39" s="159" t="s">
        <v>118</v>
      </c>
      <c r="F39" s="81" t="s">
        <v>118</v>
      </c>
      <c r="G39" s="81" t="s">
        <v>118</v>
      </c>
      <c r="H39" s="81" t="s">
        <v>118</v>
      </c>
      <c r="I39" s="81" t="s">
        <v>118</v>
      </c>
      <c r="J39" s="81" t="s">
        <v>118</v>
      </c>
      <c r="K39" s="120" t="s">
        <v>118</v>
      </c>
    </row>
    <row r="40" spans="1:11" ht="31.5">
      <c r="A40" s="12"/>
      <c r="B40" s="115" t="s">
        <v>131</v>
      </c>
      <c r="C40" s="77">
        <v>260</v>
      </c>
      <c r="D40" s="78" t="s">
        <v>21</v>
      </c>
      <c r="E40" s="160">
        <f>F40+G40+J40</f>
        <v>2653496.3</v>
      </c>
      <c r="F40" s="82">
        <f>SUM(F42+F44+F45+F46+F47+F49+F51)</f>
        <v>0</v>
      </c>
      <c r="G40" s="82">
        <f>G43+G47+G48+G49+G51</f>
        <v>0</v>
      </c>
      <c r="H40" s="79" t="s">
        <v>118</v>
      </c>
      <c r="I40" s="79" t="s">
        <v>118</v>
      </c>
      <c r="J40" s="82">
        <f>SUM(J46+J47+J49+J51+J42+J43+J44)</f>
        <v>2653496.3</v>
      </c>
      <c r="K40" s="116" t="s">
        <v>118</v>
      </c>
    </row>
    <row r="41" spans="1:11" ht="20.25" customHeight="1">
      <c r="A41" s="12"/>
      <c r="B41" s="111" t="s">
        <v>5</v>
      </c>
      <c r="C41" s="29" t="s">
        <v>21</v>
      </c>
      <c r="D41" s="28"/>
      <c r="E41" s="158"/>
      <c r="F41" s="76"/>
      <c r="G41" s="76"/>
      <c r="H41" s="76"/>
      <c r="I41" s="76"/>
      <c r="J41" s="76"/>
      <c r="K41" s="117"/>
    </row>
    <row r="42" spans="1:11" ht="23.25" customHeight="1">
      <c r="A42" s="12"/>
      <c r="B42" s="121" t="s">
        <v>132</v>
      </c>
      <c r="C42" s="28">
        <v>261</v>
      </c>
      <c r="D42" s="28">
        <v>244</v>
      </c>
      <c r="E42" s="158">
        <f>F42</f>
        <v>0</v>
      </c>
      <c r="F42" s="76">
        <v>0</v>
      </c>
      <c r="G42" s="76" t="s">
        <v>118</v>
      </c>
      <c r="H42" s="76" t="s">
        <v>118</v>
      </c>
      <c r="I42" s="76" t="s">
        <v>118</v>
      </c>
      <c r="J42" s="76">
        <v>58800</v>
      </c>
      <c r="K42" s="117" t="s">
        <v>118</v>
      </c>
    </row>
    <row r="43" spans="1:11" ht="21" customHeight="1">
      <c r="A43" s="12"/>
      <c r="B43" s="121" t="s">
        <v>133</v>
      </c>
      <c r="C43" s="28">
        <v>262</v>
      </c>
      <c r="D43" s="28">
        <v>244</v>
      </c>
      <c r="E43" s="158">
        <f>G43</f>
        <v>0</v>
      </c>
      <c r="F43" s="76" t="s">
        <v>118</v>
      </c>
      <c r="G43" s="76">
        <v>0</v>
      </c>
      <c r="H43" s="76" t="s">
        <v>118</v>
      </c>
      <c r="I43" s="76" t="s">
        <v>118</v>
      </c>
      <c r="J43" s="76">
        <v>71000</v>
      </c>
      <c r="K43" s="117" t="s">
        <v>118</v>
      </c>
    </row>
    <row r="44" spans="1:11" ht="22.5" customHeight="1">
      <c r="A44" s="12"/>
      <c r="B44" s="121" t="s">
        <v>134</v>
      </c>
      <c r="C44" s="28">
        <v>263</v>
      </c>
      <c r="D44" s="28">
        <v>244</v>
      </c>
      <c r="E44" s="158">
        <f>F44</f>
        <v>0</v>
      </c>
      <c r="F44" s="76">
        <v>0</v>
      </c>
      <c r="G44" s="76" t="s">
        <v>118</v>
      </c>
      <c r="H44" s="76" t="s">
        <v>118</v>
      </c>
      <c r="I44" s="76" t="s">
        <v>118</v>
      </c>
      <c r="J44" s="76">
        <v>1076135.43</v>
      </c>
      <c r="K44" s="117" t="s">
        <v>118</v>
      </c>
    </row>
    <row r="45" spans="1:11" ht="31.5">
      <c r="A45" s="12"/>
      <c r="B45" s="122" t="s">
        <v>135</v>
      </c>
      <c r="C45" s="28">
        <v>264</v>
      </c>
      <c r="D45" s="28">
        <v>244</v>
      </c>
      <c r="E45" s="158">
        <f>F45</f>
        <v>0</v>
      </c>
      <c r="F45" s="76">
        <v>0</v>
      </c>
      <c r="G45" s="76" t="s">
        <v>118</v>
      </c>
      <c r="H45" s="76" t="s">
        <v>118</v>
      </c>
      <c r="I45" s="76" t="s">
        <v>118</v>
      </c>
      <c r="J45" s="76" t="s">
        <v>118</v>
      </c>
      <c r="K45" s="117" t="s">
        <v>118</v>
      </c>
    </row>
    <row r="46" spans="1:11" ht="31.5">
      <c r="A46" s="12"/>
      <c r="B46" s="122" t="s">
        <v>136</v>
      </c>
      <c r="C46" s="28">
        <v>265</v>
      </c>
      <c r="D46" s="28">
        <v>244</v>
      </c>
      <c r="E46" s="158">
        <f>F46+J46</f>
        <v>202930.21</v>
      </c>
      <c r="F46" s="76">
        <v>0</v>
      </c>
      <c r="G46" s="76" t="s">
        <v>118</v>
      </c>
      <c r="H46" s="76" t="s">
        <v>118</v>
      </c>
      <c r="I46" s="76" t="s">
        <v>118</v>
      </c>
      <c r="J46" s="76">
        <v>202930.21</v>
      </c>
      <c r="K46" s="117" t="s">
        <v>118</v>
      </c>
    </row>
    <row r="47" spans="1:11" ht="22.5" customHeight="1">
      <c r="A47" s="12"/>
      <c r="B47" s="121" t="s">
        <v>137</v>
      </c>
      <c r="C47" s="28">
        <v>266</v>
      </c>
      <c r="D47" s="28">
        <v>244</v>
      </c>
      <c r="E47" s="158">
        <f>F47+G47+J47</f>
        <v>666676</v>
      </c>
      <c r="F47" s="76">
        <v>0</v>
      </c>
      <c r="G47" s="76">
        <v>0</v>
      </c>
      <c r="H47" s="76" t="s">
        <v>118</v>
      </c>
      <c r="I47" s="76" t="s">
        <v>118</v>
      </c>
      <c r="J47" s="76">
        <v>666676</v>
      </c>
      <c r="K47" s="117" t="s">
        <v>118</v>
      </c>
    </row>
    <row r="48" spans="1:11" ht="29.25" customHeight="1">
      <c r="A48" s="12"/>
      <c r="B48" s="121" t="s">
        <v>138</v>
      </c>
      <c r="C48" s="28">
        <v>267</v>
      </c>
      <c r="D48" s="28">
        <v>244</v>
      </c>
      <c r="E48" s="158">
        <f>G48</f>
        <v>0</v>
      </c>
      <c r="F48" s="76" t="s">
        <v>118</v>
      </c>
      <c r="G48" s="76">
        <v>0</v>
      </c>
      <c r="H48" s="76" t="s">
        <v>118</v>
      </c>
      <c r="I48" s="76" t="s">
        <v>118</v>
      </c>
      <c r="J48" s="76" t="s">
        <v>118</v>
      </c>
      <c r="K48" s="117" t="s">
        <v>118</v>
      </c>
    </row>
    <row r="49" spans="1:11" ht="31.5">
      <c r="A49" s="12"/>
      <c r="B49" s="122" t="s">
        <v>139</v>
      </c>
      <c r="C49" s="28">
        <v>268</v>
      </c>
      <c r="D49" s="28">
        <v>244</v>
      </c>
      <c r="E49" s="158">
        <f>F49+G49+J49</f>
        <v>120000</v>
      </c>
      <c r="F49" s="76">
        <v>0</v>
      </c>
      <c r="G49" s="76">
        <v>0</v>
      </c>
      <c r="H49" s="76" t="s">
        <v>118</v>
      </c>
      <c r="I49" s="76" t="s">
        <v>118</v>
      </c>
      <c r="J49" s="76">
        <v>120000</v>
      </c>
      <c r="K49" s="117" t="s">
        <v>118</v>
      </c>
    </row>
    <row r="50" spans="1:11" ht="31.5">
      <c r="A50" s="12"/>
      <c r="B50" s="122" t="s">
        <v>140</v>
      </c>
      <c r="C50" s="28">
        <v>269</v>
      </c>
      <c r="D50" s="28">
        <v>244</v>
      </c>
      <c r="E50" s="158" t="s">
        <v>118</v>
      </c>
      <c r="F50" s="76" t="s">
        <v>118</v>
      </c>
      <c r="G50" s="76" t="s">
        <v>118</v>
      </c>
      <c r="H50" s="76" t="s">
        <v>118</v>
      </c>
      <c r="I50" s="76" t="s">
        <v>118</v>
      </c>
      <c r="J50" s="76" t="s">
        <v>118</v>
      </c>
      <c r="K50" s="117" t="s">
        <v>118</v>
      </c>
    </row>
    <row r="51" spans="1:11" ht="32.25" thickBot="1">
      <c r="A51" s="12"/>
      <c r="B51" s="123" t="s">
        <v>141</v>
      </c>
      <c r="C51" s="80">
        <v>270</v>
      </c>
      <c r="D51" s="80">
        <v>244</v>
      </c>
      <c r="E51" s="159">
        <f>F51+G51+J51</f>
        <v>457954.66</v>
      </c>
      <c r="F51" s="81">
        <v>0</v>
      </c>
      <c r="G51" s="81">
        <v>0</v>
      </c>
      <c r="H51" s="81" t="s">
        <v>118</v>
      </c>
      <c r="I51" s="81" t="s">
        <v>118</v>
      </c>
      <c r="J51" s="81">
        <v>457954.66</v>
      </c>
      <c r="K51" s="120" t="s">
        <v>118</v>
      </c>
    </row>
    <row r="52" spans="1:11" ht="31.5">
      <c r="A52" s="12"/>
      <c r="B52" s="124" t="s">
        <v>16</v>
      </c>
      <c r="C52" s="77">
        <v>300</v>
      </c>
      <c r="D52" s="78" t="s">
        <v>21</v>
      </c>
      <c r="E52" s="161">
        <f>F52+G52+J52</f>
        <v>18090036.13</v>
      </c>
      <c r="F52" s="83">
        <f>F15</f>
        <v>13468000</v>
      </c>
      <c r="G52" s="83">
        <f>G18</f>
        <v>0</v>
      </c>
      <c r="H52" s="83" t="s">
        <v>118</v>
      </c>
      <c r="I52" s="83" t="s">
        <v>118</v>
      </c>
      <c r="J52" s="83">
        <f>J12</f>
        <v>4622036.13</v>
      </c>
      <c r="K52" s="116" t="s">
        <v>118</v>
      </c>
    </row>
    <row r="53" spans="1:11" ht="15.75">
      <c r="A53" s="12"/>
      <c r="B53" s="121" t="s">
        <v>15</v>
      </c>
      <c r="C53" s="29" t="s">
        <v>21</v>
      </c>
      <c r="D53" s="28"/>
      <c r="E53" s="162"/>
      <c r="F53" s="84"/>
      <c r="G53" s="84"/>
      <c r="H53" s="84"/>
      <c r="I53" s="84"/>
      <c r="J53" s="84"/>
      <c r="K53" s="117"/>
    </row>
    <row r="54" spans="1:11" ht="22.5" customHeight="1">
      <c r="A54" s="12"/>
      <c r="B54" s="121" t="s">
        <v>142</v>
      </c>
      <c r="C54" s="28">
        <v>310</v>
      </c>
      <c r="D54" s="28"/>
      <c r="E54" s="162">
        <f>F54+G54+J54</f>
        <v>18090036.13</v>
      </c>
      <c r="F54" s="84">
        <f>F52</f>
        <v>13468000</v>
      </c>
      <c r="G54" s="84">
        <f>G52</f>
        <v>0</v>
      </c>
      <c r="H54" s="84" t="s">
        <v>118</v>
      </c>
      <c r="I54" s="84" t="s">
        <v>118</v>
      </c>
      <c r="J54" s="84">
        <f>J52</f>
        <v>4622036.13</v>
      </c>
      <c r="K54" s="117" t="s">
        <v>118</v>
      </c>
    </row>
    <row r="55" spans="1:11" ht="24.75" customHeight="1">
      <c r="A55" s="12"/>
      <c r="B55" s="121" t="s">
        <v>143</v>
      </c>
      <c r="C55" s="28">
        <v>320</v>
      </c>
      <c r="D55" s="28"/>
      <c r="E55" s="162" t="s">
        <v>118</v>
      </c>
      <c r="F55" s="84" t="s">
        <v>118</v>
      </c>
      <c r="G55" s="84" t="s">
        <v>118</v>
      </c>
      <c r="H55" s="84" t="s">
        <v>118</v>
      </c>
      <c r="I55" s="84" t="s">
        <v>118</v>
      </c>
      <c r="J55" s="84" t="s">
        <v>118</v>
      </c>
      <c r="K55" s="117" t="s">
        <v>118</v>
      </c>
    </row>
    <row r="56" spans="1:11" ht="31.5">
      <c r="A56" s="12"/>
      <c r="B56" s="122" t="s">
        <v>144</v>
      </c>
      <c r="C56" s="28">
        <v>400</v>
      </c>
      <c r="D56" s="28">
        <v>600</v>
      </c>
      <c r="E56" s="162">
        <f>F56+G56+J56</f>
        <v>18090036.13</v>
      </c>
      <c r="F56" s="84">
        <f>F21</f>
        <v>13468000</v>
      </c>
      <c r="G56" s="84">
        <v>0</v>
      </c>
      <c r="H56" s="84" t="s">
        <v>118</v>
      </c>
      <c r="I56" s="84" t="s">
        <v>118</v>
      </c>
      <c r="J56" s="84">
        <f>J21</f>
        <v>4622036.13</v>
      </c>
      <c r="K56" s="117" t="s">
        <v>118</v>
      </c>
    </row>
    <row r="57" spans="1:11" ht="31.5">
      <c r="A57" s="12"/>
      <c r="B57" s="122" t="s">
        <v>145</v>
      </c>
      <c r="C57" s="28">
        <v>410</v>
      </c>
      <c r="D57" s="28"/>
      <c r="E57" s="162">
        <f>F57+G57+J57</f>
        <v>18090036.13</v>
      </c>
      <c r="F57" s="84">
        <f>F56</f>
        <v>13468000</v>
      </c>
      <c r="G57" s="84">
        <v>0</v>
      </c>
      <c r="H57" s="84" t="s">
        <v>118</v>
      </c>
      <c r="I57" s="84" t="s">
        <v>118</v>
      </c>
      <c r="J57" s="84">
        <f>J59+J12</f>
        <v>4622036.13</v>
      </c>
      <c r="K57" s="117" t="s">
        <v>118</v>
      </c>
    </row>
    <row r="58" spans="1:11" ht="24" customHeight="1">
      <c r="A58" s="12"/>
      <c r="B58" s="121" t="s">
        <v>146</v>
      </c>
      <c r="C58" s="28">
        <v>420</v>
      </c>
      <c r="D58" s="28"/>
      <c r="E58" s="162" t="s">
        <v>118</v>
      </c>
      <c r="F58" s="84" t="s">
        <v>118</v>
      </c>
      <c r="G58" s="84" t="s">
        <v>118</v>
      </c>
      <c r="H58" s="84" t="s">
        <v>118</v>
      </c>
      <c r="I58" s="84" t="s">
        <v>118</v>
      </c>
      <c r="J58" s="84" t="s">
        <v>118</v>
      </c>
      <c r="K58" s="117" t="s">
        <v>118</v>
      </c>
    </row>
    <row r="59" spans="1:11" ht="31.5">
      <c r="A59" s="12"/>
      <c r="B59" s="122" t="s">
        <v>147</v>
      </c>
      <c r="C59" s="28">
        <v>500</v>
      </c>
      <c r="D59" s="29" t="s">
        <v>21</v>
      </c>
      <c r="E59" s="162"/>
      <c r="F59" s="84">
        <v>0</v>
      </c>
      <c r="G59" s="84" t="s">
        <v>118</v>
      </c>
      <c r="H59" s="84" t="s">
        <v>118</v>
      </c>
      <c r="I59" s="84" t="s">
        <v>118</v>
      </c>
      <c r="J59" s="84">
        <v>0</v>
      </c>
      <c r="K59" s="117" t="s">
        <v>118</v>
      </c>
    </row>
    <row r="60" spans="1:11" ht="21.75" customHeight="1" thickBot="1">
      <c r="A60" s="12"/>
      <c r="B60" s="125" t="s">
        <v>148</v>
      </c>
      <c r="C60" s="80">
        <v>600</v>
      </c>
      <c r="D60" s="126" t="s">
        <v>21</v>
      </c>
      <c r="E60" s="159" t="s">
        <v>118</v>
      </c>
      <c r="F60" s="81" t="s">
        <v>118</v>
      </c>
      <c r="G60" s="81" t="s">
        <v>118</v>
      </c>
      <c r="H60" s="81" t="s">
        <v>118</v>
      </c>
      <c r="I60" s="81" t="s">
        <v>118</v>
      </c>
      <c r="J60" s="81" t="s">
        <v>118</v>
      </c>
      <c r="K60" s="120" t="s">
        <v>118</v>
      </c>
    </row>
  </sheetData>
  <sheetProtection/>
  <mergeCells count="34">
    <mergeCell ref="J23:J24"/>
    <mergeCell ref="K23:K24"/>
    <mergeCell ref="I13:I14"/>
    <mergeCell ref="J13:J14"/>
    <mergeCell ref="K13:K14"/>
    <mergeCell ref="C23:C24"/>
    <mergeCell ref="D23:D24"/>
    <mergeCell ref="E23:E24"/>
    <mergeCell ref="F23:F24"/>
    <mergeCell ref="G23:G24"/>
    <mergeCell ref="H23:H24"/>
    <mergeCell ref="I23:I24"/>
    <mergeCell ref="C13:C14"/>
    <mergeCell ref="D13:D14"/>
    <mergeCell ref="E13:E14"/>
    <mergeCell ref="F13:F14"/>
    <mergeCell ref="G13:G14"/>
    <mergeCell ref="H13:H14"/>
    <mergeCell ref="F8:K8"/>
    <mergeCell ref="F9:F10"/>
    <mergeCell ref="G9:G10"/>
    <mergeCell ref="H9:H10"/>
    <mergeCell ref="I9:I10"/>
    <mergeCell ref="J9:K9"/>
    <mergeCell ref="A1:K1"/>
    <mergeCell ref="A2:K2"/>
    <mergeCell ref="A3:K3"/>
    <mergeCell ref="A4:K4"/>
    <mergeCell ref="A5:K5"/>
    <mergeCell ref="B7:B10"/>
    <mergeCell ref="C7:C10"/>
    <mergeCell ref="D7:D10"/>
    <mergeCell ref="E7:K7"/>
    <mergeCell ref="E8:E10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Q98"/>
  <sheetViews>
    <sheetView showGridLines="0" zoomScalePageLayoutView="0" workbookViewId="0" topLeftCell="A16">
      <selection activeCell="J11" sqref="J11"/>
    </sheetView>
  </sheetViews>
  <sheetFormatPr defaultColWidth="9.00390625" defaultRowHeight="12.75"/>
  <cols>
    <col min="1" max="1" width="2.25390625" style="32" customWidth="1"/>
    <col min="2" max="2" width="28.00390625" style="41" customWidth="1"/>
    <col min="3" max="3" width="9.25390625" style="1" customWidth="1"/>
    <col min="4" max="4" width="9.125" style="1" customWidth="1"/>
    <col min="5" max="5" width="13.375" style="1" customWidth="1"/>
    <col min="6" max="6" width="13.125" style="32" customWidth="1"/>
    <col min="7" max="7" width="13.25390625" style="32" customWidth="1"/>
    <col min="8" max="8" width="13.00390625" style="32" customWidth="1"/>
    <col min="9" max="9" width="13.125" style="32" customWidth="1"/>
    <col min="10" max="11" width="13.25390625" style="32" customWidth="1"/>
    <col min="12" max="12" width="13.375" style="32" customWidth="1"/>
    <col min="13" max="13" width="14.125" style="32" customWidth="1"/>
    <col min="14" max="14" width="4.25390625" style="32" customWidth="1"/>
    <col min="15" max="16384" width="9.125" style="32" customWidth="1"/>
  </cols>
  <sheetData>
    <row r="2" spans="5:17" ht="15.75">
      <c r="E2" s="239" t="s">
        <v>159</v>
      </c>
      <c r="F2" s="239"/>
      <c r="G2" s="239"/>
      <c r="H2" s="239"/>
      <c r="I2" s="239"/>
      <c r="J2" s="239"/>
      <c r="Q2" s="39"/>
    </row>
    <row r="3" spans="6:9" ht="15.75">
      <c r="F3" s="239" t="s">
        <v>160</v>
      </c>
      <c r="G3" s="239"/>
      <c r="H3" s="239"/>
      <c r="I3" s="239"/>
    </row>
    <row r="4" spans="7:8" ht="15.75">
      <c r="G4" s="239" t="s">
        <v>217</v>
      </c>
      <c r="H4" s="239"/>
    </row>
    <row r="5" ht="12" customHeight="1" thickBot="1"/>
    <row r="6" spans="2:13" ht="22.5" customHeight="1">
      <c r="B6" s="240" t="s">
        <v>149</v>
      </c>
      <c r="C6" s="242" t="s">
        <v>150</v>
      </c>
      <c r="D6" s="243" t="s">
        <v>151</v>
      </c>
      <c r="E6" s="245" t="s">
        <v>152</v>
      </c>
      <c r="F6" s="245"/>
      <c r="G6" s="245"/>
      <c r="H6" s="245"/>
      <c r="I6" s="245"/>
      <c r="J6" s="245"/>
      <c r="K6" s="245"/>
      <c r="L6" s="245"/>
      <c r="M6" s="246"/>
    </row>
    <row r="7" spans="2:13" ht="18" customHeight="1">
      <c r="B7" s="241"/>
      <c r="C7" s="237"/>
      <c r="D7" s="244"/>
      <c r="E7" s="247" t="s">
        <v>153</v>
      </c>
      <c r="F7" s="247"/>
      <c r="G7" s="247"/>
      <c r="H7" s="248" t="s">
        <v>5</v>
      </c>
      <c r="I7" s="248"/>
      <c r="J7" s="248"/>
      <c r="K7" s="248"/>
      <c r="L7" s="248"/>
      <c r="M7" s="249"/>
    </row>
    <row r="8" spans="2:13" ht="102.75" customHeight="1">
      <c r="B8" s="241"/>
      <c r="C8" s="237"/>
      <c r="D8" s="244"/>
      <c r="E8" s="247"/>
      <c r="F8" s="247"/>
      <c r="G8" s="247"/>
      <c r="H8" s="237" t="s">
        <v>154</v>
      </c>
      <c r="I8" s="237"/>
      <c r="J8" s="237"/>
      <c r="K8" s="237" t="s">
        <v>155</v>
      </c>
      <c r="L8" s="237"/>
      <c r="M8" s="238"/>
    </row>
    <row r="9" spans="2:13" ht="63" customHeight="1">
      <c r="B9" s="241"/>
      <c r="C9" s="237"/>
      <c r="D9" s="244"/>
      <c r="E9" s="180" t="s">
        <v>218</v>
      </c>
      <c r="F9" s="36" t="s">
        <v>219</v>
      </c>
      <c r="G9" s="36" t="s">
        <v>220</v>
      </c>
      <c r="H9" s="138" t="s">
        <v>218</v>
      </c>
      <c r="I9" s="36" t="s">
        <v>219</v>
      </c>
      <c r="J9" s="36" t="s">
        <v>220</v>
      </c>
      <c r="K9" s="35" t="s">
        <v>156</v>
      </c>
      <c r="L9" s="35" t="s">
        <v>157</v>
      </c>
      <c r="M9" s="128" t="s">
        <v>158</v>
      </c>
    </row>
    <row r="10" spans="2:13" s="1" customFormat="1" ht="24" customHeight="1">
      <c r="B10" s="129">
        <v>1</v>
      </c>
      <c r="C10" s="44">
        <v>2</v>
      </c>
      <c r="D10" s="34">
        <v>3</v>
      </c>
      <c r="E10" s="139">
        <v>4</v>
      </c>
      <c r="F10" s="34">
        <v>5</v>
      </c>
      <c r="G10" s="34">
        <v>6</v>
      </c>
      <c r="H10" s="139">
        <v>7</v>
      </c>
      <c r="I10" s="34">
        <v>8</v>
      </c>
      <c r="J10" s="34">
        <v>9</v>
      </c>
      <c r="K10" s="34">
        <v>10</v>
      </c>
      <c r="L10" s="34">
        <v>11</v>
      </c>
      <c r="M10" s="127">
        <v>12</v>
      </c>
    </row>
    <row r="11" spans="2:13" ht="48" customHeight="1">
      <c r="B11" s="130" t="s">
        <v>161</v>
      </c>
      <c r="C11" s="47">
        <v>1</v>
      </c>
      <c r="D11" s="34" t="s">
        <v>21</v>
      </c>
      <c r="E11" s="178">
        <f>'4. Показатели 2019'!F40</f>
        <v>973012.48</v>
      </c>
      <c r="F11" s="183">
        <f>'5. Показатели 2020'!F40</f>
        <v>0</v>
      </c>
      <c r="G11" s="183">
        <f>'6. Показатели 2021'!F40</f>
        <v>0</v>
      </c>
      <c r="H11" s="141">
        <f>SUM(E11)</f>
        <v>973012.48</v>
      </c>
      <c r="I11" s="183">
        <f>F11</f>
        <v>0</v>
      </c>
      <c r="J11" s="183">
        <f>G11</f>
        <v>0</v>
      </c>
      <c r="K11" s="34" t="s">
        <v>118</v>
      </c>
      <c r="L11" s="34" t="s">
        <v>118</v>
      </c>
      <c r="M11" s="127" t="s">
        <v>118</v>
      </c>
    </row>
    <row r="12" spans="2:13" ht="67.5" customHeight="1">
      <c r="B12" s="130" t="s">
        <v>162</v>
      </c>
      <c r="C12" s="34">
        <v>1001</v>
      </c>
      <c r="D12" s="34" t="s">
        <v>21</v>
      </c>
      <c r="E12" s="141">
        <f>SUM(E14+E15+E16)</f>
        <v>100000</v>
      </c>
      <c r="F12" s="34" t="s">
        <v>118</v>
      </c>
      <c r="G12" s="34" t="s">
        <v>118</v>
      </c>
      <c r="H12" s="141">
        <f>SUM(E12)</f>
        <v>100000</v>
      </c>
      <c r="I12" s="34" t="s">
        <v>118</v>
      </c>
      <c r="J12" s="34" t="s">
        <v>118</v>
      </c>
      <c r="K12" s="34" t="s">
        <v>118</v>
      </c>
      <c r="L12" s="34" t="s">
        <v>118</v>
      </c>
      <c r="M12" s="127" t="s">
        <v>118</v>
      </c>
    </row>
    <row r="13" spans="2:13" ht="15.75">
      <c r="B13" s="131" t="s">
        <v>163</v>
      </c>
      <c r="C13" s="34" t="s">
        <v>21</v>
      </c>
      <c r="D13" s="34"/>
      <c r="E13" s="139"/>
      <c r="F13" s="37"/>
      <c r="G13" s="37"/>
      <c r="H13" s="140"/>
      <c r="I13" s="37"/>
      <c r="J13" s="37"/>
      <c r="K13" s="37"/>
      <c r="L13" s="37"/>
      <c r="M13" s="132"/>
    </row>
    <row r="14" spans="2:13" ht="25.5" customHeight="1">
      <c r="B14" s="131" t="s">
        <v>249</v>
      </c>
      <c r="C14" s="34">
        <v>1002</v>
      </c>
      <c r="D14" s="34"/>
      <c r="E14" s="139">
        <v>100000</v>
      </c>
      <c r="F14" s="34" t="s">
        <v>118</v>
      </c>
      <c r="G14" s="34" t="s">
        <v>118</v>
      </c>
      <c r="H14" s="164">
        <f>SUM(E14)</f>
        <v>100000</v>
      </c>
      <c r="I14" s="34" t="s">
        <v>118</v>
      </c>
      <c r="J14" s="34" t="s">
        <v>118</v>
      </c>
      <c r="K14" s="34" t="s">
        <v>118</v>
      </c>
      <c r="L14" s="34" t="s">
        <v>118</v>
      </c>
      <c r="M14" s="127" t="s">
        <v>118</v>
      </c>
    </row>
    <row r="15" spans="2:13" ht="36.75" customHeight="1">
      <c r="B15" s="130" t="s">
        <v>213</v>
      </c>
      <c r="C15" s="34">
        <v>1003</v>
      </c>
      <c r="D15" s="34"/>
      <c r="E15" s="139">
        <v>0</v>
      </c>
      <c r="F15" s="34" t="s">
        <v>118</v>
      </c>
      <c r="G15" s="34" t="s">
        <v>118</v>
      </c>
      <c r="H15" s="164">
        <f>SUM(E15)</f>
        <v>0</v>
      </c>
      <c r="I15" s="34" t="s">
        <v>118</v>
      </c>
      <c r="J15" s="34" t="s">
        <v>118</v>
      </c>
      <c r="K15" s="34" t="s">
        <v>118</v>
      </c>
      <c r="L15" s="34" t="s">
        <v>118</v>
      </c>
      <c r="M15" s="127" t="s">
        <v>118</v>
      </c>
    </row>
    <row r="16" spans="2:13" ht="36.75" customHeight="1">
      <c r="B16" s="130" t="s">
        <v>214</v>
      </c>
      <c r="C16" s="34">
        <v>1003</v>
      </c>
      <c r="D16" s="34"/>
      <c r="E16" s="139">
        <v>0</v>
      </c>
      <c r="F16" s="34" t="s">
        <v>118</v>
      </c>
      <c r="G16" s="34" t="s">
        <v>118</v>
      </c>
      <c r="H16" s="164">
        <f>SUM(E16)</f>
        <v>0</v>
      </c>
      <c r="I16" s="34" t="s">
        <v>118</v>
      </c>
      <c r="J16" s="34" t="s">
        <v>118</v>
      </c>
      <c r="K16" s="34" t="s">
        <v>118</v>
      </c>
      <c r="L16" s="34" t="s">
        <v>118</v>
      </c>
      <c r="M16" s="127" t="s">
        <v>118</v>
      </c>
    </row>
    <row r="17" spans="2:13" ht="52.5" customHeight="1">
      <c r="B17" s="130" t="s">
        <v>165</v>
      </c>
      <c r="C17" s="34">
        <v>2001</v>
      </c>
      <c r="D17" s="34"/>
      <c r="E17" s="141">
        <f>SUM(E19:E25)</f>
        <v>873012.48</v>
      </c>
      <c r="F17" s="142">
        <f>SUM(F19:F25)</f>
        <v>0</v>
      </c>
      <c r="G17" s="142">
        <f>SUM(G19:G25)</f>
        <v>0</v>
      </c>
      <c r="H17" s="141">
        <f>SUM(E17)</f>
        <v>873012.48</v>
      </c>
      <c r="I17" s="142">
        <f>SUM(F17)</f>
        <v>0</v>
      </c>
      <c r="J17" s="142">
        <f>SUM(G17)</f>
        <v>0</v>
      </c>
      <c r="K17" s="34" t="s">
        <v>118</v>
      </c>
      <c r="L17" s="34" t="s">
        <v>118</v>
      </c>
      <c r="M17" s="127" t="s">
        <v>118</v>
      </c>
    </row>
    <row r="18" spans="2:13" ht="15.75">
      <c r="B18" s="131" t="s">
        <v>163</v>
      </c>
      <c r="C18" s="34" t="s">
        <v>21</v>
      </c>
      <c r="D18" s="34"/>
      <c r="E18" s="139"/>
      <c r="F18" s="37"/>
      <c r="G18" s="37"/>
      <c r="H18" s="140"/>
      <c r="I18" s="37"/>
      <c r="J18" s="37"/>
      <c r="K18" s="37"/>
      <c r="L18" s="37"/>
      <c r="M18" s="132"/>
    </row>
    <row r="19" spans="2:13" ht="21.75" customHeight="1">
      <c r="B19" s="131" t="s">
        <v>164</v>
      </c>
      <c r="C19" s="34">
        <v>2002</v>
      </c>
      <c r="D19" s="34"/>
      <c r="E19" s="181">
        <f>'4. Показатели 2019'!F42</f>
        <v>0</v>
      </c>
      <c r="F19" s="184">
        <f>'5. Показатели 2020'!F42</f>
        <v>0</v>
      </c>
      <c r="G19" s="38">
        <v>0</v>
      </c>
      <c r="H19" s="164">
        <f>SUM(E19)</f>
        <v>0</v>
      </c>
      <c r="I19" s="38">
        <f>SUM(F19)</f>
        <v>0</v>
      </c>
      <c r="J19" s="38">
        <f>SUM(G19)</f>
        <v>0</v>
      </c>
      <c r="K19" s="33" t="s">
        <v>118</v>
      </c>
      <c r="L19" s="33" t="s">
        <v>118</v>
      </c>
      <c r="M19" s="133" t="s">
        <v>118</v>
      </c>
    </row>
    <row r="20" spans="2:13" ht="32.25" customHeight="1">
      <c r="B20" s="130" t="s">
        <v>166</v>
      </c>
      <c r="C20" s="34">
        <v>2003</v>
      </c>
      <c r="D20" s="34"/>
      <c r="E20" s="181">
        <f>'4. Показатели 2019'!F44-E14</f>
        <v>833745.61</v>
      </c>
      <c r="F20" s="181"/>
      <c r="G20" s="181">
        <v>0</v>
      </c>
      <c r="H20" s="179">
        <f>E20</f>
        <v>833745.61</v>
      </c>
      <c r="I20" s="38">
        <f aca="true" t="shared" si="0" ref="I20:J23">SUM(F20)</f>
        <v>0</v>
      </c>
      <c r="J20" s="38">
        <f t="shared" si="0"/>
        <v>0</v>
      </c>
      <c r="K20" s="33" t="s">
        <v>118</v>
      </c>
      <c r="L20" s="33" t="s">
        <v>118</v>
      </c>
      <c r="M20" s="133" t="s">
        <v>118</v>
      </c>
    </row>
    <row r="21" spans="2:13" ht="36.75" customHeight="1">
      <c r="B21" s="130" t="s">
        <v>167</v>
      </c>
      <c r="C21" s="34">
        <v>2004</v>
      </c>
      <c r="D21" s="34"/>
      <c r="F21" s="38">
        <v>0</v>
      </c>
      <c r="G21" s="38">
        <v>0</v>
      </c>
      <c r="H21" s="179">
        <f>E21</f>
        <v>0</v>
      </c>
      <c r="I21" s="38">
        <f t="shared" si="0"/>
        <v>0</v>
      </c>
      <c r="J21" s="38">
        <f t="shared" si="0"/>
        <v>0</v>
      </c>
      <c r="K21" s="33" t="s">
        <v>118</v>
      </c>
      <c r="L21" s="33" t="s">
        <v>118</v>
      </c>
      <c r="M21" s="133" t="s">
        <v>118</v>
      </c>
    </row>
    <row r="22" spans="2:13" ht="36" customHeight="1">
      <c r="B22" s="130" t="s">
        <v>168</v>
      </c>
      <c r="C22" s="34">
        <v>2005</v>
      </c>
      <c r="D22" s="34"/>
      <c r="E22" s="181">
        <f>'4. Показатели 2019'!F46</f>
        <v>39266.87</v>
      </c>
      <c r="F22" s="38">
        <v>0</v>
      </c>
      <c r="G22" s="38">
        <v>0</v>
      </c>
      <c r="H22" s="179">
        <f>E22</f>
        <v>39266.87</v>
      </c>
      <c r="I22" s="38">
        <f t="shared" si="0"/>
        <v>0</v>
      </c>
      <c r="J22" s="38">
        <f t="shared" si="0"/>
        <v>0</v>
      </c>
      <c r="K22" s="33" t="s">
        <v>118</v>
      </c>
      <c r="L22" s="33" t="s">
        <v>118</v>
      </c>
      <c r="M22" s="133" t="s">
        <v>118</v>
      </c>
    </row>
    <row r="23" spans="2:13" ht="21" customHeight="1">
      <c r="B23" s="130" t="s">
        <v>169</v>
      </c>
      <c r="C23" s="34">
        <v>2006</v>
      </c>
      <c r="D23" s="34"/>
      <c r="E23" s="182">
        <f>'4. Показатели 2019'!F47</f>
        <v>0</v>
      </c>
      <c r="F23" s="38">
        <v>0</v>
      </c>
      <c r="G23" s="38">
        <v>0</v>
      </c>
      <c r="H23" s="179">
        <f>E23</f>
        <v>0</v>
      </c>
      <c r="I23" s="38">
        <f t="shared" si="0"/>
        <v>0</v>
      </c>
      <c r="J23" s="38">
        <f t="shared" si="0"/>
        <v>0</v>
      </c>
      <c r="K23" s="33" t="s">
        <v>118</v>
      </c>
      <c r="L23" s="33" t="s">
        <v>118</v>
      </c>
      <c r="M23" s="133" t="s">
        <v>118</v>
      </c>
    </row>
    <row r="24" spans="2:13" ht="41.25" customHeight="1">
      <c r="B24" s="130" t="s">
        <v>170</v>
      </c>
      <c r="C24" s="34">
        <v>2007</v>
      </c>
      <c r="D24" s="34"/>
      <c r="E24" s="181">
        <f>'4. Показатели 2019'!F47</f>
        <v>0</v>
      </c>
      <c r="F24" s="38">
        <v>0</v>
      </c>
      <c r="G24" s="38">
        <v>0</v>
      </c>
      <c r="H24" s="164">
        <f aca="true" t="shared" si="1" ref="H24:J25">SUM(E24)</f>
        <v>0</v>
      </c>
      <c r="I24" s="38">
        <f t="shared" si="1"/>
        <v>0</v>
      </c>
      <c r="J24" s="38">
        <f t="shared" si="1"/>
        <v>0</v>
      </c>
      <c r="K24" s="33" t="s">
        <v>118</v>
      </c>
      <c r="L24" s="33" t="s">
        <v>118</v>
      </c>
      <c r="M24" s="133" t="s">
        <v>118</v>
      </c>
    </row>
    <row r="25" spans="2:13" ht="39" customHeight="1" thickBot="1">
      <c r="B25" s="134" t="s">
        <v>171</v>
      </c>
      <c r="C25" s="135">
        <v>2008</v>
      </c>
      <c r="D25" s="135"/>
      <c r="E25" s="181">
        <f>'4. Показатели 2019'!F51</f>
        <v>0</v>
      </c>
      <c r="F25" s="166">
        <v>0</v>
      </c>
      <c r="G25" s="166">
        <v>0</v>
      </c>
      <c r="H25" s="165">
        <f t="shared" si="1"/>
        <v>0</v>
      </c>
      <c r="I25" s="166">
        <f t="shared" si="1"/>
        <v>0</v>
      </c>
      <c r="J25" s="166">
        <f t="shared" si="1"/>
        <v>0</v>
      </c>
      <c r="K25" s="136" t="s">
        <v>118</v>
      </c>
      <c r="L25" s="136" t="s">
        <v>118</v>
      </c>
      <c r="M25" s="137" t="s">
        <v>118</v>
      </c>
    </row>
    <row r="26" spans="2:5" s="45" customFormat="1" ht="15.75">
      <c r="B26" s="43"/>
      <c r="C26" s="44"/>
      <c r="D26" s="44"/>
      <c r="E26" s="44"/>
    </row>
    <row r="27" spans="2:5" s="45" customFormat="1" ht="15.75">
      <c r="B27" s="43"/>
      <c r="C27" s="44"/>
      <c r="D27" s="44"/>
      <c r="E27" s="44"/>
    </row>
    <row r="28" spans="2:5" s="45" customFormat="1" ht="15.75">
      <c r="B28" s="43"/>
      <c r="C28" s="44"/>
      <c r="D28" s="44"/>
      <c r="E28" s="44"/>
    </row>
    <row r="29" spans="2:5" s="45" customFormat="1" ht="15.75">
      <c r="B29" s="43"/>
      <c r="C29" s="44"/>
      <c r="D29" s="44"/>
      <c r="E29" s="44"/>
    </row>
    <row r="30" spans="2:5" s="45" customFormat="1" ht="15.75">
      <c r="B30" s="43"/>
      <c r="C30" s="44"/>
      <c r="D30" s="44"/>
      <c r="E30" s="44"/>
    </row>
    <row r="31" spans="2:5" s="45" customFormat="1" ht="15.75">
      <c r="B31" s="43"/>
      <c r="C31" s="44"/>
      <c r="D31" s="44"/>
      <c r="E31" s="44"/>
    </row>
    <row r="32" spans="2:5" s="45" customFormat="1" ht="15.75">
      <c r="B32" s="43"/>
      <c r="C32" s="44"/>
      <c r="D32" s="44"/>
      <c r="E32" s="44"/>
    </row>
    <row r="33" spans="2:5" s="45" customFormat="1" ht="15.75">
      <c r="B33" s="43"/>
      <c r="C33" s="44"/>
      <c r="D33" s="44"/>
      <c r="E33" s="44"/>
    </row>
    <row r="34" spans="2:5" s="45" customFormat="1" ht="15.75">
      <c r="B34" s="43"/>
      <c r="C34" s="44"/>
      <c r="D34" s="44"/>
      <c r="E34" s="44"/>
    </row>
    <row r="35" spans="2:5" s="45" customFormat="1" ht="15.75">
      <c r="B35" s="43"/>
      <c r="C35" s="44"/>
      <c r="D35" s="44"/>
      <c r="E35" s="44"/>
    </row>
    <row r="36" spans="2:5" s="45" customFormat="1" ht="15.75">
      <c r="B36" s="43"/>
      <c r="C36" s="44"/>
      <c r="D36" s="44"/>
      <c r="E36" s="44"/>
    </row>
    <row r="37" spans="2:5" s="45" customFormat="1" ht="15.75">
      <c r="B37" s="43"/>
      <c r="C37" s="44"/>
      <c r="D37" s="44"/>
      <c r="E37" s="44"/>
    </row>
    <row r="38" spans="2:5" s="45" customFormat="1" ht="15.75">
      <c r="B38" s="43"/>
      <c r="C38" s="44"/>
      <c r="D38" s="44"/>
      <c r="E38" s="44"/>
    </row>
    <row r="39" spans="2:5" s="45" customFormat="1" ht="15.75">
      <c r="B39" s="43"/>
      <c r="C39" s="44"/>
      <c r="D39" s="44"/>
      <c r="E39" s="44"/>
    </row>
    <row r="40" spans="2:5" s="45" customFormat="1" ht="15.75">
      <c r="B40" s="43"/>
      <c r="C40" s="44"/>
      <c r="D40" s="44"/>
      <c r="E40" s="44"/>
    </row>
    <row r="41" spans="2:5" s="45" customFormat="1" ht="15.75">
      <c r="B41" s="43"/>
      <c r="C41" s="44"/>
      <c r="D41" s="44"/>
      <c r="E41" s="44"/>
    </row>
    <row r="42" spans="2:5" s="45" customFormat="1" ht="15.75">
      <c r="B42" s="43"/>
      <c r="C42" s="44"/>
      <c r="D42" s="44"/>
      <c r="E42" s="44"/>
    </row>
    <row r="43" spans="2:5" s="45" customFormat="1" ht="15.75">
      <c r="B43" s="43"/>
      <c r="C43" s="44"/>
      <c r="D43" s="44"/>
      <c r="E43" s="44"/>
    </row>
    <row r="44" spans="2:5" s="45" customFormat="1" ht="15.75">
      <c r="B44" s="43"/>
      <c r="C44" s="44"/>
      <c r="D44" s="44"/>
      <c r="E44" s="44"/>
    </row>
    <row r="45" spans="2:5" s="45" customFormat="1" ht="15.75">
      <c r="B45" s="43"/>
      <c r="C45" s="44"/>
      <c r="D45" s="44"/>
      <c r="E45" s="44"/>
    </row>
    <row r="46" spans="2:5" s="45" customFormat="1" ht="15.75">
      <c r="B46" s="43"/>
      <c r="C46" s="44"/>
      <c r="D46" s="44"/>
      <c r="E46" s="44"/>
    </row>
    <row r="47" spans="2:5" s="45" customFormat="1" ht="15.75">
      <c r="B47" s="43"/>
      <c r="C47" s="44"/>
      <c r="D47" s="44"/>
      <c r="E47" s="44"/>
    </row>
    <row r="48" spans="2:5" s="45" customFormat="1" ht="15.75">
      <c r="B48" s="43"/>
      <c r="C48" s="44"/>
      <c r="D48" s="44"/>
      <c r="E48" s="44"/>
    </row>
    <row r="49" spans="2:5" s="45" customFormat="1" ht="15.75">
      <c r="B49" s="43"/>
      <c r="C49" s="44"/>
      <c r="D49" s="44"/>
      <c r="E49" s="44"/>
    </row>
    <row r="50" spans="2:5" s="45" customFormat="1" ht="15.75">
      <c r="B50" s="43"/>
      <c r="C50" s="44"/>
      <c r="D50" s="44"/>
      <c r="E50" s="44"/>
    </row>
    <row r="51" spans="2:5" s="45" customFormat="1" ht="15.75">
      <c r="B51" s="43"/>
      <c r="C51" s="44"/>
      <c r="D51" s="44"/>
      <c r="E51" s="44"/>
    </row>
    <row r="52" spans="2:5" s="45" customFormat="1" ht="15.75">
      <c r="B52" s="43"/>
      <c r="C52" s="44"/>
      <c r="D52" s="44"/>
      <c r="E52" s="44"/>
    </row>
    <row r="53" spans="2:5" s="45" customFormat="1" ht="15.75">
      <c r="B53" s="43"/>
      <c r="C53" s="44"/>
      <c r="D53" s="44"/>
      <c r="E53" s="44"/>
    </row>
    <row r="54" spans="2:5" s="45" customFormat="1" ht="15.75">
      <c r="B54" s="43"/>
      <c r="C54" s="44"/>
      <c r="D54" s="44"/>
      <c r="E54" s="44"/>
    </row>
    <row r="55" spans="2:5" s="45" customFormat="1" ht="15.75">
      <c r="B55" s="43"/>
      <c r="C55" s="44"/>
      <c r="D55" s="44"/>
      <c r="E55" s="44"/>
    </row>
    <row r="56" spans="2:5" s="45" customFormat="1" ht="15.75">
      <c r="B56" s="43"/>
      <c r="C56" s="44"/>
      <c r="D56" s="44"/>
      <c r="E56" s="44"/>
    </row>
    <row r="57" spans="2:5" s="45" customFormat="1" ht="15.75">
      <c r="B57" s="43"/>
      <c r="C57" s="44"/>
      <c r="D57" s="44"/>
      <c r="E57" s="44"/>
    </row>
    <row r="58" spans="2:5" s="45" customFormat="1" ht="15.75">
      <c r="B58" s="43"/>
      <c r="C58" s="44"/>
      <c r="D58" s="44"/>
      <c r="E58" s="44"/>
    </row>
    <row r="59" spans="2:5" s="45" customFormat="1" ht="15.75">
      <c r="B59" s="43"/>
      <c r="C59" s="44"/>
      <c r="D59" s="44"/>
      <c r="E59" s="44"/>
    </row>
    <row r="60" spans="2:5" s="45" customFormat="1" ht="15.75">
      <c r="B60" s="43"/>
      <c r="C60" s="44"/>
      <c r="D60" s="44"/>
      <c r="E60" s="44"/>
    </row>
    <row r="61" spans="2:5" s="45" customFormat="1" ht="15.75">
      <c r="B61" s="43"/>
      <c r="C61" s="44"/>
      <c r="D61" s="44"/>
      <c r="E61" s="44"/>
    </row>
    <row r="62" spans="2:5" s="45" customFormat="1" ht="15.75">
      <c r="B62" s="43"/>
      <c r="C62" s="44"/>
      <c r="D62" s="44"/>
      <c r="E62" s="44"/>
    </row>
    <row r="63" spans="2:5" s="45" customFormat="1" ht="15.75">
      <c r="B63" s="43"/>
      <c r="C63" s="44"/>
      <c r="D63" s="44"/>
      <c r="E63" s="44"/>
    </row>
    <row r="64" spans="2:5" s="45" customFormat="1" ht="15.75">
      <c r="B64" s="43"/>
      <c r="C64" s="44"/>
      <c r="D64" s="44"/>
      <c r="E64" s="44"/>
    </row>
    <row r="65" spans="2:5" s="45" customFormat="1" ht="15.75">
      <c r="B65" s="43"/>
      <c r="C65" s="44"/>
      <c r="D65" s="44"/>
      <c r="E65" s="44"/>
    </row>
    <row r="66" spans="2:5" s="45" customFormat="1" ht="15.75">
      <c r="B66" s="43"/>
      <c r="C66" s="44"/>
      <c r="D66" s="44"/>
      <c r="E66" s="44"/>
    </row>
    <row r="67" spans="2:5" s="45" customFormat="1" ht="15.75">
      <c r="B67" s="43"/>
      <c r="C67" s="44"/>
      <c r="D67" s="44"/>
      <c r="E67" s="44"/>
    </row>
    <row r="68" spans="2:5" s="45" customFormat="1" ht="15.75">
      <c r="B68" s="43"/>
      <c r="C68" s="44"/>
      <c r="D68" s="44"/>
      <c r="E68" s="44"/>
    </row>
    <row r="69" spans="2:5" s="45" customFormat="1" ht="15.75">
      <c r="B69" s="43"/>
      <c r="C69" s="44"/>
      <c r="D69" s="44"/>
      <c r="E69" s="44"/>
    </row>
    <row r="70" spans="2:5" s="45" customFormat="1" ht="15.75">
      <c r="B70" s="43"/>
      <c r="C70" s="44"/>
      <c r="D70" s="44"/>
      <c r="E70" s="44"/>
    </row>
    <row r="71" spans="2:5" s="45" customFormat="1" ht="15.75">
      <c r="B71" s="43"/>
      <c r="C71" s="44"/>
      <c r="D71" s="44"/>
      <c r="E71" s="44"/>
    </row>
    <row r="72" spans="2:5" s="45" customFormat="1" ht="15.75">
      <c r="B72" s="43"/>
      <c r="C72" s="44"/>
      <c r="D72" s="44"/>
      <c r="E72" s="44"/>
    </row>
    <row r="73" spans="2:5" s="45" customFormat="1" ht="15.75">
      <c r="B73" s="43"/>
      <c r="C73" s="44"/>
      <c r="D73" s="44"/>
      <c r="E73" s="44"/>
    </row>
    <row r="74" spans="2:5" s="45" customFormat="1" ht="15.75">
      <c r="B74" s="43"/>
      <c r="C74" s="44"/>
      <c r="D74" s="44"/>
      <c r="E74" s="44"/>
    </row>
    <row r="75" spans="2:5" s="45" customFormat="1" ht="15.75">
      <c r="B75" s="43"/>
      <c r="C75" s="44"/>
      <c r="D75" s="44"/>
      <c r="E75" s="44"/>
    </row>
    <row r="76" spans="2:5" s="45" customFormat="1" ht="15.75">
      <c r="B76" s="43"/>
      <c r="C76" s="44"/>
      <c r="D76" s="44"/>
      <c r="E76" s="44"/>
    </row>
    <row r="77" spans="2:5" s="45" customFormat="1" ht="15.75">
      <c r="B77" s="43"/>
      <c r="C77" s="44"/>
      <c r="D77" s="44"/>
      <c r="E77" s="44"/>
    </row>
    <row r="78" spans="2:5" s="45" customFormat="1" ht="15.75">
      <c r="B78" s="43"/>
      <c r="C78" s="44"/>
      <c r="D78" s="44"/>
      <c r="E78" s="44"/>
    </row>
    <row r="79" spans="2:5" s="45" customFormat="1" ht="15.75">
      <c r="B79" s="43"/>
      <c r="C79" s="44"/>
      <c r="D79" s="44"/>
      <c r="E79" s="44"/>
    </row>
    <row r="80" spans="2:5" s="45" customFormat="1" ht="15.75">
      <c r="B80" s="43"/>
      <c r="C80" s="44"/>
      <c r="D80" s="44"/>
      <c r="E80" s="44"/>
    </row>
    <row r="81" spans="2:5" s="45" customFormat="1" ht="15.75">
      <c r="B81" s="43"/>
      <c r="C81" s="44"/>
      <c r="D81" s="44"/>
      <c r="E81" s="44"/>
    </row>
    <row r="82" spans="2:5" s="45" customFormat="1" ht="15.75">
      <c r="B82" s="43"/>
      <c r="C82" s="44"/>
      <c r="D82" s="44"/>
      <c r="E82" s="44"/>
    </row>
    <row r="83" spans="2:5" s="45" customFormat="1" ht="15.75">
      <c r="B83" s="43"/>
      <c r="C83" s="44"/>
      <c r="D83" s="44"/>
      <c r="E83" s="44"/>
    </row>
    <row r="84" spans="2:5" s="45" customFormat="1" ht="15.75">
      <c r="B84" s="43"/>
      <c r="C84" s="44"/>
      <c r="D84" s="44"/>
      <c r="E84" s="44"/>
    </row>
    <row r="85" spans="2:5" s="45" customFormat="1" ht="15.75">
      <c r="B85" s="43"/>
      <c r="C85" s="44"/>
      <c r="D85" s="44"/>
      <c r="E85" s="44"/>
    </row>
    <row r="86" spans="2:5" s="45" customFormat="1" ht="15.75">
      <c r="B86" s="43"/>
      <c r="C86" s="44"/>
      <c r="D86" s="44"/>
      <c r="E86" s="44"/>
    </row>
    <row r="87" spans="2:5" s="45" customFormat="1" ht="15.75">
      <c r="B87" s="43"/>
      <c r="C87" s="44"/>
      <c r="D87" s="44"/>
      <c r="E87" s="44"/>
    </row>
    <row r="88" spans="2:5" s="45" customFormat="1" ht="15.75">
      <c r="B88" s="43"/>
      <c r="C88" s="44"/>
      <c r="D88" s="44"/>
      <c r="E88" s="44"/>
    </row>
    <row r="89" spans="2:5" s="45" customFormat="1" ht="15.75">
      <c r="B89" s="43"/>
      <c r="C89" s="44"/>
      <c r="D89" s="44"/>
      <c r="E89" s="44"/>
    </row>
    <row r="90" spans="2:5" s="45" customFormat="1" ht="15.75">
      <c r="B90" s="43"/>
      <c r="C90" s="44"/>
      <c r="D90" s="44"/>
      <c r="E90" s="44"/>
    </row>
    <row r="91" spans="2:5" s="45" customFormat="1" ht="15.75">
      <c r="B91" s="43"/>
      <c r="C91" s="44"/>
      <c r="D91" s="44"/>
      <c r="E91" s="44"/>
    </row>
    <row r="92" spans="2:5" s="45" customFormat="1" ht="15.75">
      <c r="B92" s="43"/>
      <c r="C92" s="44"/>
      <c r="D92" s="44"/>
      <c r="E92" s="44"/>
    </row>
    <row r="93" spans="2:5" s="45" customFormat="1" ht="15.75">
      <c r="B93" s="43"/>
      <c r="C93" s="44"/>
      <c r="D93" s="44"/>
      <c r="E93" s="44"/>
    </row>
    <row r="94" spans="2:5" s="45" customFormat="1" ht="15.75">
      <c r="B94" s="43"/>
      <c r="C94" s="44"/>
      <c r="D94" s="44"/>
      <c r="E94" s="44"/>
    </row>
    <row r="95" spans="2:5" s="45" customFormat="1" ht="15.75">
      <c r="B95" s="43"/>
      <c r="C95" s="44"/>
      <c r="D95" s="44"/>
      <c r="E95" s="44"/>
    </row>
    <row r="96" spans="2:5" s="45" customFormat="1" ht="15.75">
      <c r="B96" s="43"/>
      <c r="C96" s="44"/>
      <c r="D96" s="44"/>
      <c r="E96" s="44"/>
    </row>
    <row r="97" spans="2:5" s="45" customFormat="1" ht="15.75">
      <c r="B97" s="43"/>
      <c r="C97" s="44"/>
      <c r="D97" s="44"/>
      <c r="E97" s="44"/>
    </row>
    <row r="98" spans="2:5" s="45" customFormat="1" ht="15.75">
      <c r="B98" s="43"/>
      <c r="C98" s="44"/>
      <c r="D98" s="44"/>
      <c r="E98" s="44"/>
    </row>
  </sheetData>
  <sheetProtection/>
  <mergeCells count="11">
    <mergeCell ref="H8:J8"/>
    <mergeCell ref="K8:M8"/>
    <mergeCell ref="E2:J2"/>
    <mergeCell ref="F3:I3"/>
    <mergeCell ref="G4:H4"/>
    <mergeCell ref="B6:B9"/>
    <mergeCell ref="C6:C9"/>
    <mergeCell ref="D6:D9"/>
    <mergeCell ref="E6:M6"/>
    <mergeCell ref="E7:G8"/>
    <mergeCell ref="H7:M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Q97"/>
  <sheetViews>
    <sheetView showGridLines="0" zoomScalePageLayoutView="0" workbookViewId="0" topLeftCell="A13">
      <selection activeCell="L20" sqref="L20"/>
    </sheetView>
  </sheetViews>
  <sheetFormatPr defaultColWidth="9.00390625" defaultRowHeight="12.75"/>
  <cols>
    <col min="1" max="1" width="2.25390625" style="32" customWidth="1"/>
    <col min="2" max="2" width="28.00390625" style="41" customWidth="1"/>
    <col min="3" max="3" width="9.25390625" style="1" customWidth="1"/>
    <col min="4" max="4" width="9.125" style="1" customWidth="1"/>
    <col min="5" max="5" width="13.375" style="32" customWidth="1"/>
    <col min="6" max="6" width="13.125" style="32" customWidth="1"/>
    <col min="7" max="7" width="13.25390625" style="32" customWidth="1"/>
    <col min="8" max="8" width="13.00390625" style="32" customWidth="1"/>
    <col min="9" max="9" width="13.125" style="32" customWidth="1"/>
    <col min="10" max="11" width="13.25390625" style="32" customWidth="1"/>
    <col min="12" max="12" width="13.375" style="32" customWidth="1"/>
    <col min="13" max="13" width="14.125" style="32" customWidth="1"/>
    <col min="14" max="14" width="4.00390625" style="32" customWidth="1"/>
    <col min="15" max="16384" width="9.125" style="32" customWidth="1"/>
  </cols>
  <sheetData>
    <row r="2" spans="5:17" ht="15.75">
      <c r="E2" s="239" t="s">
        <v>159</v>
      </c>
      <c r="F2" s="239"/>
      <c r="G2" s="239"/>
      <c r="H2" s="239"/>
      <c r="I2" s="239"/>
      <c r="J2" s="239"/>
      <c r="Q2" s="39"/>
    </row>
    <row r="3" spans="6:9" ht="15.75">
      <c r="F3" s="239" t="s">
        <v>160</v>
      </c>
      <c r="G3" s="239"/>
      <c r="H3" s="239"/>
      <c r="I3" s="239"/>
    </row>
    <row r="4" spans="7:8" ht="15.75">
      <c r="G4" s="239" t="s">
        <v>217</v>
      </c>
      <c r="H4" s="239"/>
    </row>
    <row r="5" ht="12" customHeight="1" thickBot="1"/>
    <row r="6" spans="2:13" ht="22.5" customHeight="1">
      <c r="B6" s="240" t="s">
        <v>149</v>
      </c>
      <c r="C6" s="242" t="s">
        <v>150</v>
      </c>
      <c r="D6" s="242" t="s">
        <v>151</v>
      </c>
      <c r="E6" s="245" t="s">
        <v>152</v>
      </c>
      <c r="F6" s="245"/>
      <c r="G6" s="245"/>
      <c r="H6" s="245"/>
      <c r="I6" s="245"/>
      <c r="J6" s="245"/>
      <c r="K6" s="245"/>
      <c r="L6" s="245"/>
      <c r="M6" s="246"/>
    </row>
    <row r="7" spans="2:13" ht="18" customHeight="1">
      <c r="B7" s="241"/>
      <c r="C7" s="237"/>
      <c r="D7" s="237"/>
      <c r="E7" s="247" t="s">
        <v>153</v>
      </c>
      <c r="F7" s="247"/>
      <c r="G7" s="247"/>
      <c r="H7" s="248" t="s">
        <v>5</v>
      </c>
      <c r="I7" s="248"/>
      <c r="J7" s="248"/>
      <c r="K7" s="248"/>
      <c r="L7" s="248"/>
      <c r="M7" s="249"/>
    </row>
    <row r="8" spans="2:13" ht="102.75" customHeight="1">
      <c r="B8" s="241"/>
      <c r="C8" s="237"/>
      <c r="D8" s="237"/>
      <c r="E8" s="247"/>
      <c r="F8" s="247"/>
      <c r="G8" s="247"/>
      <c r="H8" s="237" t="s">
        <v>154</v>
      </c>
      <c r="I8" s="237"/>
      <c r="J8" s="237"/>
      <c r="K8" s="237" t="s">
        <v>155</v>
      </c>
      <c r="L8" s="237"/>
      <c r="M8" s="238"/>
    </row>
    <row r="9" spans="2:13" ht="63" customHeight="1">
      <c r="B9" s="241"/>
      <c r="C9" s="237"/>
      <c r="D9" s="237"/>
      <c r="E9" s="138" t="s">
        <v>218</v>
      </c>
      <c r="F9" s="36" t="s">
        <v>219</v>
      </c>
      <c r="G9" s="36" t="s">
        <v>220</v>
      </c>
      <c r="H9" s="138" t="s">
        <v>218</v>
      </c>
      <c r="I9" s="36" t="s">
        <v>219</v>
      </c>
      <c r="J9" s="36" t="s">
        <v>220</v>
      </c>
      <c r="K9" s="35" t="s">
        <v>156</v>
      </c>
      <c r="L9" s="35" t="s">
        <v>157</v>
      </c>
      <c r="M9" s="128" t="s">
        <v>158</v>
      </c>
    </row>
    <row r="10" spans="2:13" s="1" customFormat="1" ht="24" customHeight="1">
      <c r="B10" s="129">
        <v>1</v>
      </c>
      <c r="C10" s="44">
        <v>2</v>
      </c>
      <c r="D10" s="34">
        <v>3</v>
      </c>
      <c r="E10" s="139">
        <v>4</v>
      </c>
      <c r="F10" s="34">
        <v>5</v>
      </c>
      <c r="G10" s="34">
        <v>6</v>
      </c>
      <c r="H10" s="139">
        <v>7</v>
      </c>
      <c r="I10" s="34">
        <v>8</v>
      </c>
      <c r="J10" s="34">
        <v>9</v>
      </c>
      <c r="K10" s="34">
        <v>10</v>
      </c>
      <c r="L10" s="34">
        <v>11</v>
      </c>
      <c r="M10" s="127">
        <v>12</v>
      </c>
    </row>
    <row r="11" spans="2:13" ht="48" customHeight="1">
      <c r="B11" s="130" t="s">
        <v>161</v>
      </c>
      <c r="C11" s="47">
        <v>1</v>
      </c>
      <c r="D11" s="34" t="s">
        <v>21</v>
      </c>
      <c r="E11" s="178">
        <f>'4. Показатели 2019'!J40</f>
        <v>2452539.25</v>
      </c>
      <c r="F11" s="183">
        <f>'5. Показатели 2020'!J40</f>
        <v>2653496.3</v>
      </c>
      <c r="G11" s="183">
        <f>'6. Показатели 2021'!J40</f>
        <v>2653496.3</v>
      </c>
      <c r="H11" s="141">
        <f>SUM(E11)</f>
        <v>2452539.25</v>
      </c>
      <c r="I11" s="142">
        <f>SUM(I15)</f>
        <v>2653496.3</v>
      </c>
      <c r="J11" s="142">
        <f>SUM(J15)</f>
        <v>2653496.3</v>
      </c>
      <c r="K11" s="34" t="s">
        <v>118</v>
      </c>
      <c r="L11" s="34" t="s">
        <v>118</v>
      </c>
      <c r="M11" s="127" t="s">
        <v>118</v>
      </c>
    </row>
    <row r="12" spans="2:13" ht="67.5" customHeight="1">
      <c r="B12" s="130" t="s">
        <v>162</v>
      </c>
      <c r="C12" s="34">
        <v>1001</v>
      </c>
      <c r="D12" s="34" t="s">
        <v>21</v>
      </c>
      <c r="E12" s="141" t="s">
        <v>118</v>
      </c>
      <c r="F12" s="34" t="s">
        <v>118</v>
      </c>
      <c r="G12" s="34" t="s">
        <v>118</v>
      </c>
      <c r="H12" s="34" t="s">
        <v>118</v>
      </c>
      <c r="I12" s="34" t="s">
        <v>118</v>
      </c>
      <c r="J12" s="34" t="s">
        <v>118</v>
      </c>
      <c r="K12" s="34" t="s">
        <v>118</v>
      </c>
      <c r="L12" s="34" t="s">
        <v>118</v>
      </c>
      <c r="M12" s="127" t="s">
        <v>118</v>
      </c>
    </row>
    <row r="13" spans="2:13" ht="15.75">
      <c r="B13" s="131" t="s">
        <v>163</v>
      </c>
      <c r="C13" s="34" t="s">
        <v>21</v>
      </c>
      <c r="D13" s="34"/>
      <c r="E13" s="141"/>
      <c r="F13" s="37"/>
      <c r="G13" s="34"/>
      <c r="H13" s="34"/>
      <c r="I13" s="37"/>
      <c r="J13" s="37"/>
      <c r="K13" s="37"/>
      <c r="L13" s="37"/>
      <c r="M13" s="132"/>
    </row>
    <row r="14" spans="2:13" ht="25.5" customHeight="1">
      <c r="B14" s="131" t="s">
        <v>206</v>
      </c>
      <c r="C14" s="34">
        <v>1003</v>
      </c>
      <c r="D14" s="34"/>
      <c r="E14" s="141" t="s">
        <v>118</v>
      </c>
      <c r="F14" s="34" t="s">
        <v>118</v>
      </c>
      <c r="G14" s="34" t="s">
        <v>118</v>
      </c>
      <c r="H14" s="34" t="s">
        <v>118</v>
      </c>
      <c r="I14" s="34" t="s">
        <v>118</v>
      </c>
      <c r="J14" s="34" t="s">
        <v>118</v>
      </c>
      <c r="K14" s="34" t="s">
        <v>118</v>
      </c>
      <c r="L14" s="34" t="s">
        <v>118</v>
      </c>
      <c r="M14" s="127" t="s">
        <v>118</v>
      </c>
    </row>
    <row r="15" spans="2:13" ht="52.5" customHeight="1">
      <c r="B15" s="130" t="s">
        <v>165</v>
      </c>
      <c r="C15" s="34">
        <v>2001</v>
      </c>
      <c r="D15" s="34"/>
      <c r="E15" s="141">
        <f>SUM(E17:E24)</f>
        <v>2452539.25</v>
      </c>
      <c r="F15" s="183">
        <f>SUM(F20+F21+F23+F24+F17+F18+F19)</f>
        <v>2653496.3</v>
      </c>
      <c r="G15" s="142">
        <f>SUM(G17:G24)</f>
        <v>2653496.3</v>
      </c>
      <c r="H15" s="141">
        <f>SUM(E15)</f>
        <v>2452539.25</v>
      </c>
      <c r="I15" s="142">
        <f>SUM(F15)</f>
        <v>2653496.3</v>
      </c>
      <c r="J15" s="142">
        <f>SUM(G15)</f>
        <v>2653496.3</v>
      </c>
      <c r="K15" s="34" t="s">
        <v>118</v>
      </c>
      <c r="L15" s="34" t="s">
        <v>118</v>
      </c>
      <c r="M15" s="127" t="s">
        <v>118</v>
      </c>
    </row>
    <row r="16" spans="2:13" ht="15.75">
      <c r="B16" s="131" t="s">
        <v>163</v>
      </c>
      <c r="C16" s="34" t="s">
        <v>21</v>
      </c>
      <c r="D16" s="34"/>
      <c r="E16" s="140"/>
      <c r="F16" s="37"/>
      <c r="G16" s="37"/>
      <c r="H16" s="140"/>
      <c r="I16" s="37"/>
      <c r="J16" s="37"/>
      <c r="K16" s="37"/>
      <c r="L16" s="37"/>
      <c r="M16" s="132"/>
    </row>
    <row r="17" spans="2:13" ht="21.75" customHeight="1">
      <c r="B17" s="131" t="s">
        <v>164</v>
      </c>
      <c r="C17" s="34">
        <v>2002</v>
      </c>
      <c r="D17" s="34"/>
      <c r="E17" s="185">
        <f>'4. Показатели 2019'!J42</f>
        <v>58800</v>
      </c>
      <c r="F17" s="185">
        <f>'5. Показатели 2020'!J42</f>
        <v>58800</v>
      </c>
      <c r="G17" s="185">
        <f>'6. Показатели 2021'!J42</f>
        <v>58800</v>
      </c>
      <c r="H17" s="164">
        <f aca="true" t="shared" si="0" ref="H17:J19">SUM(E17)</f>
        <v>58800</v>
      </c>
      <c r="I17" s="38">
        <f t="shared" si="0"/>
        <v>58800</v>
      </c>
      <c r="J17" s="38">
        <f t="shared" si="0"/>
        <v>58800</v>
      </c>
      <c r="K17" s="33" t="s">
        <v>118</v>
      </c>
      <c r="L17" s="33" t="s">
        <v>118</v>
      </c>
      <c r="M17" s="133" t="s">
        <v>118</v>
      </c>
    </row>
    <row r="18" spans="2:13" ht="32.25" customHeight="1">
      <c r="B18" s="130" t="s">
        <v>166</v>
      </c>
      <c r="C18" s="34">
        <v>2003</v>
      </c>
      <c r="D18" s="34"/>
      <c r="E18" s="185">
        <f>'4. Показатели 2019'!J44</f>
        <v>94230.03</v>
      </c>
      <c r="F18" s="185">
        <f>'5. Показатели 2020'!J44</f>
        <v>1076135.43</v>
      </c>
      <c r="G18" s="185">
        <f>'6. Показатели 2021'!J44</f>
        <v>1076135.43</v>
      </c>
      <c r="H18" s="164">
        <f t="shared" si="0"/>
        <v>94230.03</v>
      </c>
      <c r="I18" s="38">
        <f t="shared" si="0"/>
        <v>1076135.43</v>
      </c>
      <c r="J18" s="38">
        <f t="shared" si="0"/>
        <v>1076135.43</v>
      </c>
      <c r="K18" s="33" t="s">
        <v>118</v>
      </c>
      <c r="L18" s="33" t="s">
        <v>118</v>
      </c>
      <c r="M18" s="133" t="s">
        <v>118</v>
      </c>
    </row>
    <row r="19" spans="2:13" ht="36.75" customHeight="1">
      <c r="B19" s="130" t="s">
        <v>250</v>
      </c>
      <c r="C19" s="34">
        <v>2004</v>
      </c>
      <c r="D19" s="34"/>
      <c r="E19" s="185">
        <f>'4. Показатели 2019'!J43</f>
        <v>71000</v>
      </c>
      <c r="F19" s="185">
        <f>'5. Показатели 2020'!J43</f>
        <v>71000</v>
      </c>
      <c r="G19" s="185">
        <f>'6. Показатели 2021'!J43</f>
        <v>71000</v>
      </c>
      <c r="H19" s="164">
        <f t="shared" si="0"/>
        <v>71000</v>
      </c>
      <c r="I19" s="38">
        <f t="shared" si="0"/>
        <v>71000</v>
      </c>
      <c r="J19" s="38">
        <f t="shared" si="0"/>
        <v>71000</v>
      </c>
      <c r="K19" s="33" t="s">
        <v>118</v>
      </c>
      <c r="L19" s="33" t="s">
        <v>118</v>
      </c>
      <c r="M19" s="133" t="s">
        <v>118</v>
      </c>
    </row>
    <row r="20" spans="2:13" ht="36" customHeight="1">
      <c r="B20" s="130" t="s">
        <v>168</v>
      </c>
      <c r="C20" s="34">
        <v>2005</v>
      </c>
      <c r="D20" s="34"/>
      <c r="E20" s="179">
        <f>'4. Показатели 2019'!J46</f>
        <v>869278.54</v>
      </c>
      <c r="F20" s="179">
        <f>'5. Показатели 2020'!J46</f>
        <v>202930.21</v>
      </c>
      <c r="G20" s="179">
        <f>'6. Показатели 2021'!J46</f>
        <v>202930.21</v>
      </c>
      <c r="H20" s="164">
        <f aca="true" t="shared" si="1" ref="H20:J21">SUM(E20)</f>
        <v>869278.54</v>
      </c>
      <c r="I20" s="38">
        <f t="shared" si="1"/>
        <v>202930.21</v>
      </c>
      <c r="J20" s="38">
        <f t="shared" si="1"/>
        <v>202930.21</v>
      </c>
      <c r="K20" s="33" t="s">
        <v>118</v>
      </c>
      <c r="L20" s="33" t="s">
        <v>118</v>
      </c>
      <c r="M20" s="133" t="s">
        <v>118</v>
      </c>
    </row>
    <row r="21" spans="2:13" ht="21" customHeight="1">
      <c r="B21" s="130" t="s">
        <v>169</v>
      </c>
      <c r="C21" s="34">
        <v>2006</v>
      </c>
      <c r="D21" s="34"/>
      <c r="E21" s="179">
        <f>'4. Показатели 2019'!J47</f>
        <v>666676</v>
      </c>
      <c r="F21" s="179">
        <f>'5. Показатели 2020'!J47</f>
        <v>666676</v>
      </c>
      <c r="G21" s="179">
        <f>'6. Показатели 2021'!J47</f>
        <v>666676</v>
      </c>
      <c r="H21" s="164">
        <f t="shared" si="1"/>
        <v>666676</v>
      </c>
      <c r="I21" s="38">
        <f t="shared" si="1"/>
        <v>666676</v>
      </c>
      <c r="J21" s="38">
        <f t="shared" si="1"/>
        <v>666676</v>
      </c>
      <c r="K21" s="33" t="s">
        <v>118</v>
      </c>
      <c r="L21" s="33" t="s">
        <v>118</v>
      </c>
      <c r="M21" s="133" t="s">
        <v>118</v>
      </c>
    </row>
    <row r="22" spans="2:13" ht="21" customHeight="1">
      <c r="B22" s="130" t="s">
        <v>207</v>
      </c>
      <c r="C22" s="34">
        <v>2007</v>
      </c>
      <c r="D22" s="34"/>
      <c r="E22" s="167" t="s">
        <v>118</v>
      </c>
      <c r="F22" s="167" t="s">
        <v>118</v>
      </c>
      <c r="G22" s="167" t="s">
        <v>118</v>
      </c>
      <c r="H22" s="167" t="s">
        <v>118</v>
      </c>
      <c r="I22" s="167" t="s">
        <v>118</v>
      </c>
      <c r="J22" s="167" t="s">
        <v>118</v>
      </c>
      <c r="K22" s="33"/>
      <c r="L22" s="33"/>
      <c r="M22" s="133"/>
    </row>
    <row r="23" spans="2:13" ht="41.25" customHeight="1">
      <c r="B23" s="130" t="s">
        <v>209</v>
      </c>
      <c r="C23" s="34">
        <v>2008</v>
      </c>
      <c r="D23" s="34"/>
      <c r="E23" s="179">
        <f>'4. Показатели 2019'!J49</f>
        <v>120000</v>
      </c>
      <c r="F23" s="179">
        <f>'5. Показатели 2020'!J49</f>
        <v>120000</v>
      </c>
      <c r="G23" s="179">
        <f>'6. Показатели 2021'!J49</f>
        <v>120000</v>
      </c>
      <c r="H23" s="164">
        <f aca="true" t="shared" si="2" ref="H23:J24">SUM(E23)</f>
        <v>120000</v>
      </c>
      <c r="I23" s="38">
        <f t="shared" si="2"/>
        <v>120000</v>
      </c>
      <c r="J23" s="38">
        <f t="shared" si="2"/>
        <v>120000</v>
      </c>
      <c r="K23" s="33" t="s">
        <v>118</v>
      </c>
      <c r="L23" s="33" t="s">
        <v>118</v>
      </c>
      <c r="M23" s="133" t="s">
        <v>118</v>
      </c>
    </row>
    <row r="24" spans="2:13" ht="39" customHeight="1" thickBot="1">
      <c r="B24" s="134" t="s">
        <v>208</v>
      </c>
      <c r="C24" s="135">
        <v>2009</v>
      </c>
      <c r="D24" s="135"/>
      <c r="E24" s="186">
        <f>'4. Показатели 2019'!J51</f>
        <v>572554.68</v>
      </c>
      <c r="F24" s="186">
        <f>'5. Показатели 2020'!J51</f>
        <v>457954.66</v>
      </c>
      <c r="G24" s="186">
        <f>'6. Показатели 2021'!J51</f>
        <v>457954.66</v>
      </c>
      <c r="H24" s="165">
        <f t="shared" si="2"/>
        <v>572554.68</v>
      </c>
      <c r="I24" s="166">
        <f t="shared" si="2"/>
        <v>457954.66</v>
      </c>
      <c r="J24" s="166">
        <f t="shared" si="2"/>
        <v>457954.66</v>
      </c>
      <c r="K24" s="136" t="s">
        <v>118</v>
      </c>
      <c r="L24" s="136" t="s">
        <v>118</v>
      </c>
      <c r="M24" s="137" t="s">
        <v>118</v>
      </c>
    </row>
    <row r="25" spans="2:4" s="45" customFormat="1" ht="15.75">
      <c r="B25" s="43"/>
      <c r="C25" s="44"/>
      <c r="D25" s="44"/>
    </row>
    <row r="26" spans="2:4" s="45" customFormat="1" ht="15.75">
      <c r="B26" s="43"/>
      <c r="C26" s="44"/>
      <c r="D26" s="44"/>
    </row>
    <row r="27" spans="2:4" s="45" customFormat="1" ht="15.75">
      <c r="B27" s="43"/>
      <c r="C27" s="44"/>
      <c r="D27" s="44"/>
    </row>
    <row r="28" spans="2:4" s="45" customFormat="1" ht="15.75">
      <c r="B28" s="43"/>
      <c r="C28" s="44"/>
      <c r="D28" s="44"/>
    </row>
    <row r="29" spans="2:4" s="45" customFormat="1" ht="15.75">
      <c r="B29" s="43"/>
      <c r="C29" s="44"/>
      <c r="D29" s="44"/>
    </row>
    <row r="30" spans="2:4" s="45" customFormat="1" ht="15.75">
      <c r="B30" s="43"/>
      <c r="C30" s="44"/>
      <c r="D30" s="44"/>
    </row>
    <row r="31" spans="2:4" s="45" customFormat="1" ht="15.75">
      <c r="B31" s="43"/>
      <c r="C31" s="44"/>
      <c r="D31" s="44"/>
    </row>
    <row r="32" spans="2:4" s="45" customFormat="1" ht="15.75">
      <c r="B32" s="43"/>
      <c r="C32" s="44"/>
      <c r="D32" s="44"/>
    </row>
    <row r="33" spans="2:4" s="45" customFormat="1" ht="15.75">
      <c r="B33" s="43"/>
      <c r="C33" s="44"/>
      <c r="D33" s="44"/>
    </row>
    <row r="34" spans="2:4" s="45" customFormat="1" ht="15.75">
      <c r="B34" s="43"/>
      <c r="C34" s="44"/>
      <c r="D34" s="44"/>
    </row>
    <row r="35" spans="2:4" s="45" customFormat="1" ht="15.75">
      <c r="B35" s="43"/>
      <c r="C35" s="44"/>
      <c r="D35" s="44"/>
    </row>
    <row r="36" spans="2:4" s="45" customFormat="1" ht="15.75">
      <c r="B36" s="43"/>
      <c r="C36" s="44"/>
      <c r="D36" s="44"/>
    </row>
    <row r="37" spans="2:4" s="45" customFormat="1" ht="15.75">
      <c r="B37" s="43"/>
      <c r="C37" s="44"/>
      <c r="D37" s="44"/>
    </row>
    <row r="38" spans="2:4" s="45" customFormat="1" ht="15.75">
      <c r="B38" s="43"/>
      <c r="C38" s="44"/>
      <c r="D38" s="44"/>
    </row>
    <row r="39" spans="2:4" s="45" customFormat="1" ht="15.75">
      <c r="B39" s="43"/>
      <c r="C39" s="44"/>
      <c r="D39" s="44"/>
    </row>
    <row r="40" spans="2:4" s="45" customFormat="1" ht="15.75">
      <c r="B40" s="43"/>
      <c r="C40" s="44"/>
      <c r="D40" s="44"/>
    </row>
    <row r="41" spans="2:4" s="45" customFormat="1" ht="15.75">
      <c r="B41" s="43"/>
      <c r="C41" s="44"/>
      <c r="D41" s="44"/>
    </row>
    <row r="42" spans="2:4" s="45" customFormat="1" ht="15.75">
      <c r="B42" s="43"/>
      <c r="C42" s="44"/>
      <c r="D42" s="44"/>
    </row>
    <row r="43" spans="2:4" s="45" customFormat="1" ht="15.75">
      <c r="B43" s="43"/>
      <c r="C43" s="44"/>
      <c r="D43" s="44"/>
    </row>
    <row r="44" spans="2:4" s="45" customFormat="1" ht="15.75">
      <c r="B44" s="43"/>
      <c r="C44" s="44"/>
      <c r="D44" s="44"/>
    </row>
    <row r="45" spans="2:4" s="45" customFormat="1" ht="15.75">
      <c r="B45" s="43"/>
      <c r="C45" s="44"/>
      <c r="D45" s="44"/>
    </row>
    <row r="46" spans="2:4" s="45" customFormat="1" ht="15.75">
      <c r="B46" s="43"/>
      <c r="C46" s="44"/>
      <c r="D46" s="44"/>
    </row>
    <row r="47" spans="2:4" s="45" customFormat="1" ht="15.75">
      <c r="B47" s="43"/>
      <c r="C47" s="44"/>
      <c r="D47" s="44"/>
    </row>
    <row r="48" spans="2:4" s="45" customFormat="1" ht="15.75">
      <c r="B48" s="43"/>
      <c r="C48" s="44"/>
      <c r="D48" s="44"/>
    </row>
    <row r="49" spans="2:4" s="45" customFormat="1" ht="15.75">
      <c r="B49" s="43"/>
      <c r="C49" s="44"/>
      <c r="D49" s="44"/>
    </row>
    <row r="50" spans="2:4" s="45" customFormat="1" ht="15.75">
      <c r="B50" s="43"/>
      <c r="C50" s="44"/>
      <c r="D50" s="44"/>
    </row>
    <row r="51" spans="2:4" s="45" customFormat="1" ht="15.75">
      <c r="B51" s="43"/>
      <c r="C51" s="44"/>
      <c r="D51" s="44"/>
    </row>
    <row r="52" spans="2:4" s="45" customFormat="1" ht="15.75">
      <c r="B52" s="43"/>
      <c r="C52" s="44"/>
      <c r="D52" s="44"/>
    </row>
    <row r="53" spans="2:4" s="45" customFormat="1" ht="15.75">
      <c r="B53" s="43"/>
      <c r="C53" s="44"/>
      <c r="D53" s="44"/>
    </row>
    <row r="54" spans="2:4" s="45" customFormat="1" ht="15.75">
      <c r="B54" s="43"/>
      <c r="C54" s="44"/>
      <c r="D54" s="44"/>
    </row>
    <row r="55" spans="2:4" s="45" customFormat="1" ht="15.75">
      <c r="B55" s="43"/>
      <c r="C55" s="44"/>
      <c r="D55" s="44"/>
    </row>
    <row r="56" spans="2:4" s="45" customFormat="1" ht="15.75">
      <c r="B56" s="43"/>
      <c r="C56" s="44"/>
      <c r="D56" s="44"/>
    </row>
    <row r="57" spans="2:4" s="45" customFormat="1" ht="15.75">
      <c r="B57" s="43"/>
      <c r="C57" s="44"/>
      <c r="D57" s="44"/>
    </row>
    <row r="58" spans="2:4" s="45" customFormat="1" ht="15.75">
      <c r="B58" s="43"/>
      <c r="C58" s="44"/>
      <c r="D58" s="44"/>
    </row>
    <row r="59" spans="2:4" s="45" customFormat="1" ht="15.75">
      <c r="B59" s="43"/>
      <c r="C59" s="44"/>
      <c r="D59" s="44"/>
    </row>
    <row r="60" spans="2:4" s="45" customFormat="1" ht="15.75">
      <c r="B60" s="43"/>
      <c r="C60" s="44"/>
      <c r="D60" s="44"/>
    </row>
    <row r="61" spans="2:4" s="45" customFormat="1" ht="15.75">
      <c r="B61" s="43"/>
      <c r="C61" s="44"/>
      <c r="D61" s="44"/>
    </row>
    <row r="62" spans="2:4" s="45" customFormat="1" ht="15.75">
      <c r="B62" s="43"/>
      <c r="C62" s="44"/>
      <c r="D62" s="44"/>
    </row>
    <row r="63" spans="2:4" s="45" customFormat="1" ht="15.75">
      <c r="B63" s="43"/>
      <c r="C63" s="44"/>
      <c r="D63" s="44"/>
    </row>
    <row r="64" spans="2:4" s="45" customFormat="1" ht="15.75">
      <c r="B64" s="43"/>
      <c r="C64" s="44"/>
      <c r="D64" s="44"/>
    </row>
    <row r="65" spans="2:4" s="45" customFormat="1" ht="15.75">
      <c r="B65" s="43"/>
      <c r="C65" s="44"/>
      <c r="D65" s="44"/>
    </row>
    <row r="66" spans="2:4" s="45" customFormat="1" ht="15.75">
      <c r="B66" s="43"/>
      <c r="C66" s="44"/>
      <c r="D66" s="44"/>
    </row>
    <row r="67" spans="2:4" s="45" customFormat="1" ht="15.75">
      <c r="B67" s="43"/>
      <c r="C67" s="44"/>
      <c r="D67" s="44"/>
    </row>
    <row r="68" spans="2:4" s="45" customFormat="1" ht="15.75">
      <c r="B68" s="43"/>
      <c r="C68" s="44"/>
      <c r="D68" s="44"/>
    </row>
    <row r="69" spans="2:4" s="45" customFormat="1" ht="15.75">
      <c r="B69" s="43"/>
      <c r="C69" s="44"/>
      <c r="D69" s="44"/>
    </row>
    <row r="70" spans="2:4" s="45" customFormat="1" ht="15.75">
      <c r="B70" s="43"/>
      <c r="C70" s="44"/>
      <c r="D70" s="44"/>
    </row>
    <row r="71" spans="2:4" s="45" customFormat="1" ht="15.75">
      <c r="B71" s="43"/>
      <c r="C71" s="44"/>
      <c r="D71" s="44"/>
    </row>
    <row r="72" spans="2:4" s="45" customFormat="1" ht="15.75">
      <c r="B72" s="43"/>
      <c r="C72" s="44"/>
      <c r="D72" s="44"/>
    </row>
    <row r="73" spans="2:4" s="45" customFormat="1" ht="15.75">
      <c r="B73" s="43"/>
      <c r="C73" s="44"/>
      <c r="D73" s="44"/>
    </row>
    <row r="74" spans="2:4" s="45" customFormat="1" ht="15.75">
      <c r="B74" s="43"/>
      <c r="C74" s="44"/>
      <c r="D74" s="44"/>
    </row>
    <row r="75" spans="2:4" s="45" customFormat="1" ht="15.75">
      <c r="B75" s="43"/>
      <c r="C75" s="44"/>
      <c r="D75" s="44"/>
    </row>
    <row r="76" spans="2:4" s="45" customFormat="1" ht="15.75">
      <c r="B76" s="43"/>
      <c r="C76" s="44"/>
      <c r="D76" s="44"/>
    </row>
    <row r="77" spans="2:4" s="45" customFormat="1" ht="15.75">
      <c r="B77" s="43"/>
      <c r="C77" s="44"/>
      <c r="D77" s="44"/>
    </row>
    <row r="78" spans="2:4" s="45" customFormat="1" ht="15.75">
      <c r="B78" s="43"/>
      <c r="C78" s="44"/>
      <c r="D78" s="44"/>
    </row>
    <row r="79" spans="2:4" s="45" customFormat="1" ht="15.75">
      <c r="B79" s="43"/>
      <c r="C79" s="44"/>
      <c r="D79" s="44"/>
    </row>
    <row r="80" spans="2:4" s="45" customFormat="1" ht="15.75">
      <c r="B80" s="43"/>
      <c r="C80" s="44"/>
      <c r="D80" s="44"/>
    </row>
    <row r="81" spans="2:4" s="45" customFormat="1" ht="15.75">
      <c r="B81" s="43"/>
      <c r="C81" s="44"/>
      <c r="D81" s="44"/>
    </row>
    <row r="82" spans="2:4" s="45" customFormat="1" ht="15.75">
      <c r="B82" s="43"/>
      <c r="C82" s="44"/>
      <c r="D82" s="44"/>
    </row>
    <row r="83" spans="2:4" s="45" customFormat="1" ht="15.75">
      <c r="B83" s="43"/>
      <c r="C83" s="44"/>
      <c r="D83" s="44"/>
    </row>
    <row r="84" spans="2:4" s="45" customFormat="1" ht="15.75">
      <c r="B84" s="43"/>
      <c r="C84" s="44"/>
      <c r="D84" s="44"/>
    </row>
    <row r="85" spans="2:4" s="45" customFormat="1" ht="15.75">
      <c r="B85" s="43"/>
      <c r="C85" s="44"/>
      <c r="D85" s="44"/>
    </row>
    <row r="86" spans="2:4" s="45" customFormat="1" ht="15.75">
      <c r="B86" s="43"/>
      <c r="C86" s="44"/>
      <c r="D86" s="44"/>
    </row>
    <row r="87" spans="2:4" s="45" customFormat="1" ht="15.75">
      <c r="B87" s="43"/>
      <c r="C87" s="44"/>
      <c r="D87" s="44"/>
    </row>
    <row r="88" spans="2:4" s="45" customFormat="1" ht="15.75">
      <c r="B88" s="43"/>
      <c r="C88" s="44"/>
      <c r="D88" s="44"/>
    </row>
    <row r="89" spans="2:4" s="45" customFormat="1" ht="15.75">
      <c r="B89" s="43"/>
      <c r="C89" s="44"/>
      <c r="D89" s="44"/>
    </row>
    <row r="90" spans="2:4" s="45" customFormat="1" ht="15.75">
      <c r="B90" s="43"/>
      <c r="C90" s="44"/>
      <c r="D90" s="44"/>
    </row>
    <row r="91" spans="2:4" s="45" customFormat="1" ht="15.75">
      <c r="B91" s="43"/>
      <c r="C91" s="44"/>
      <c r="D91" s="44"/>
    </row>
    <row r="92" spans="2:4" s="45" customFormat="1" ht="15.75">
      <c r="B92" s="43"/>
      <c r="C92" s="44"/>
      <c r="D92" s="44"/>
    </row>
    <row r="93" spans="2:4" s="45" customFormat="1" ht="15.75">
      <c r="B93" s="43"/>
      <c r="C93" s="44"/>
      <c r="D93" s="44"/>
    </row>
    <row r="94" spans="2:4" s="45" customFormat="1" ht="15.75">
      <c r="B94" s="43"/>
      <c r="C94" s="44"/>
      <c r="D94" s="44"/>
    </row>
    <row r="95" spans="2:4" s="45" customFormat="1" ht="15.75">
      <c r="B95" s="43"/>
      <c r="C95" s="44"/>
      <c r="D95" s="44"/>
    </row>
    <row r="96" spans="2:4" s="45" customFormat="1" ht="15.75">
      <c r="B96" s="43"/>
      <c r="C96" s="44"/>
      <c r="D96" s="44"/>
    </row>
    <row r="97" spans="2:4" s="45" customFormat="1" ht="15.75">
      <c r="B97" s="43"/>
      <c r="C97" s="44"/>
      <c r="D97" s="44"/>
    </row>
  </sheetData>
  <sheetProtection/>
  <mergeCells count="11">
    <mergeCell ref="H7:M7"/>
    <mergeCell ref="H8:J8"/>
    <mergeCell ref="K8:M8"/>
    <mergeCell ref="E2:J2"/>
    <mergeCell ref="F3:I3"/>
    <mergeCell ref="G4:H4"/>
    <mergeCell ref="B6:B9"/>
    <mergeCell ref="C6:C9"/>
    <mergeCell ref="D6:D9"/>
    <mergeCell ref="E6:M6"/>
    <mergeCell ref="E7:G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Q97"/>
  <sheetViews>
    <sheetView showGridLines="0" zoomScalePageLayoutView="0" workbookViewId="0" topLeftCell="A13">
      <selection activeCell="Q9" sqref="Q9"/>
    </sheetView>
  </sheetViews>
  <sheetFormatPr defaultColWidth="9.00390625" defaultRowHeight="12.75"/>
  <cols>
    <col min="1" max="1" width="2.25390625" style="32" customWidth="1"/>
    <col min="2" max="2" width="28.00390625" style="41" customWidth="1"/>
    <col min="3" max="3" width="9.25390625" style="1" customWidth="1"/>
    <col min="4" max="4" width="9.125" style="1" customWidth="1"/>
    <col min="5" max="5" width="13.375" style="32" customWidth="1"/>
    <col min="6" max="6" width="13.125" style="32" customWidth="1"/>
    <col min="7" max="7" width="13.25390625" style="32" customWidth="1"/>
    <col min="8" max="8" width="13.00390625" style="32" customWidth="1"/>
    <col min="9" max="9" width="13.125" style="32" customWidth="1"/>
    <col min="10" max="11" width="13.25390625" style="32" customWidth="1"/>
    <col min="12" max="12" width="13.375" style="32" customWidth="1"/>
    <col min="13" max="13" width="14.125" style="32" customWidth="1"/>
    <col min="14" max="14" width="4.00390625" style="32" customWidth="1"/>
    <col min="15" max="16384" width="9.125" style="32" customWidth="1"/>
  </cols>
  <sheetData>
    <row r="2" spans="5:17" ht="15.75">
      <c r="E2" s="239" t="s">
        <v>159</v>
      </c>
      <c r="F2" s="239"/>
      <c r="G2" s="239"/>
      <c r="H2" s="239"/>
      <c r="I2" s="239"/>
      <c r="J2" s="239"/>
      <c r="Q2" s="39"/>
    </row>
    <row r="3" spans="6:9" ht="15.75">
      <c r="F3" s="239" t="s">
        <v>160</v>
      </c>
      <c r="G3" s="239"/>
      <c r="H3" s="239"/>
      <c r="I3" s="239"/>
    </row>
    <row r="4" spans="7:8" ht="15.75">
      <c r="G4" s="239" t="s">
        <v>217</v>
      </c>
      <c r="H4" s="239"/>
    </row>
    <row r="5" ht="12" customHeight="1" thickBot="1"/>
    <row r="6" spans="2:13" ht="22.5" customHeight="1">
      <c r="B6" s="240" t="s">
        <v>149</v>
      </c>
      <c r="C6" s="242" t="s">
        <v>150</v>
      </c>
      <c r="D6" s="242" t="s">
        <v>151</v>
      </c>
      <c r="E6" s="245" t="s">
        <v>152</v>
      </c>
      <c r="F6" s="245"/>
      <c r="G6" s="245"/>
      <c r="H6" s="245"/>
      <c r="I6" s="245"/>
      <c r="J6" s="245"/>
      <c r="K6" s="245"/>
      <c r="L6" s="245"/>
      <c r="M6" s="246"/>
    </row>
    <row r="7" spans="2:13" ht="18" customHeight="1">
      <c r="B7" s="241"/>
      <c r="C7" s="237"/>
      <c r="D7" s="237"/>
      <c r="E7" s="247" t="s">
        <v>153</v>
      </c>
      <c r="F7" s="247"/>
      <c r="G7" s="247"/>
      <c r="H7" s="248" t="s">
        <v>5</v>
      </c>
      <c r="I7" s="248"/>
      <c r="J7" s="248"/>
      <c r="K7" s="248"/>
      <c r="L7" s="248"/>
      <c r="M7" s="249"/>
    </row>
    <row r="8" spans="2:13" ht="102.75" customHeight="1">
      <c r="B8" s="241"/>
      <c r="C8" s="237"/>
      <c r="D8" s="237"/>
      <c r="E8" s="247"/>
      <c r="F8" s="247"/>
      <c r="G8" s="247"/>
      <c r="H8" s="237" t="s">
        <v>154</v>
      </c>
      <c r="I8" s="237"/>
      <c r="J8" s="237"/>
      <c r="K8" s="237" t="s">
        <v>155</v>
      </c>
      <c r="L8" s="237"/>
      <c r="M8" s="238"/>
    </row>
    <row r="9" spans="2:13" ht="63" customHeight="1">
      <c r="B9" s="241"/>
      <c r="C9" s="237"/>
      <c r="D9" s="237"/>
      <c r="E9" s="138" t="s">
        <v>218</v>
      </c>
      <c r="F9" s="36" t="s">
        <v>219</v>
      </c>
      <c r="G9" s="36" t="s">
        <v>220</v>
      </c>
      <c r="H9" s="138" t="s">
        <v>218</v>
      </c>
      <c r="I9" s="36" t="s">
        <v>219</v>
      </c>
      <c r="J9" s="36" t="s">
        <v>220</v>
      </c>
      <c r="K9" s="35" t="s">
        <v>156</v>
      </c>
      <c r="L9" s="35" t="s">
        <v>157</v>
      </c>
      <c r="M9" s="128" t="s">
        <v>158</v>
      </c>
    </row>
    <row r="10" spans="2:13" s="1" customFormat="1" ht="24" customHeight="1">
      <c r="B10" s="129">
        <v>1</v>
      </c>
      <c r="C10" s="44">
        <v>2</v>
      </c>
      <c r="D10" s="34">
        <v>3</v>
      </c>
      <c r="E10" s="139">
        <v>4</v>
      </c>
      <c r="F10" s="34">
        <v>5</v>
      </c>
      <c r="G10" s="34">
        <v>6</v>
      </c>
      <c r="H10" s="139">
        <v>7</v>
      </c>
      <c r="I10" s="34">
        <v>8</v>
      </c>
      <c r="J10" s="34">
        <v>9</v>
      </c>
      <c r="K10" s="34">
        <v>10</v>
      </c>
      <c r="L10" s="34">
        <v>11</v>
      </c>
      <c r="M10" s="127">
        <v>12</v>
      </c>
    </row>
    <row r="11" spans="2:13" ht="48" customHeight="1">
      <c r="B11" s="130" t="s">
        <v>161</v>
      </c>
      <c r="C11" s="47">
        <v>1</v>
      </c>
      <c r="D11" s="34" t="s">
        <v>21</v>
      </c>
      <c r="E11" s="141">
        <f>SUM(+E15)</f>
        <v>0</v>
      </c>
      <c r="F11" s="170" t="s">
        <v>118</v>
      </c>
      <c r="G11" s="170" t="s">
        <v>118</v>
      </c>
      <c r="H11" s="141">
        <f>SUM(E11)</f>
        <v>0</v>
      </c>
      <c r="I11" s="170" t="s">
        <v>118</v>
      </c>
      <c r="J11" s="170" t="s">
        <v>118</v>
      </c>
      <c r="K11" s="34" t="s">
        <v>118</v>
      </c>
      <c r="L11" s="34" t="s">
        <v>118</v>
      </c>
      <c r="M11" s="127" t="s">
        <v>118</v>
      </c>
    </row>
    <row r="12" spans="2:13" ht="67.5" customHeight="1">
      <c r="B12" s="130" t="s">
        <v>162</v>
      </c>
      <c r="C12" s="34">
        <v>1001</v>
      </c>
      <c r="D12" s="34" t="s">
        <v>21</v>
      </c>
      <c r="E12" s="169" t="s">
        <v>118</v>
      </c>
      <c r="F12" s="170" t="s">
        <v>118</v>
      </c>
      <c r="G12" s="170" t="s">
        <v>118</v>
      </c>
      <c r="H12" s="34" t="s">
        <v>118</v>
      </c>
      <c r="I12" s="170" t="s">
        <v>118</v>
      </c>
      <c r="J12" s="170" t="s">
        <v>118</v>
      </c>
      <c r="K12" s="34" t="s">
        <v>118</v>
      </c>
      <c r="L12" s="34" t="s">
        <v>118</v>
      </c>
      <c r="M12" s="127" t="s">
        <v>118</v>
      </c>
    </row>
    <row r="13" spans="2:13" ht="15.75">
      <c r="B13" s="131" t="s">
        <v>163</v>
      </c>
      <c r="C13" s="34" t="s">
        <v>21</v>
      </c>
      <c r="D13" s="34"/>
      <c r="E13" s="169" t="s">
        <v>118</v>
      </c>
      <c r="F13" s="170" t="s">
        <v>118</v>
      </c>
      <c r="G13" s="170" t="s">
        <v>118</v>
      </c>
      <c r="H13" s="34"/>
      <c r="I13" s="170" t="s">
        <v>118</v>
      </c>
      <c r="J13" s="170" t="s">
        <v>118</v>
      </c>
      <c r="K13" s="37"/>
      <c r="L13" s="37"/>
      <c r="M13" s="132"/>
    </row>
    <row r="14" spans="2:13" ht="25.5" customHeight="1">
      <c r="B14" s="131" t="s">
        <v>206</v>
      </c>
      <c r="C14" s="34">
        <v>1003</v>
      </c>
      <c r="D14" s="34"/>
      <c r="E14" s="169" t="s">
        <v>118</v>
      </c>
      <c r="F14" s="170" t="s">
        <v>118</v>
      </c>
      <c r="G14" s="170" t="s">
        <v>118</v>
      </c>
      <c r="H14" s="34" t="s">
        <v>118</v>
      </c>
      <c r="I14" s="170" t="s">
        <v>118</v>
      </c>
      <c r="J14" s="170" t="s">
        <v>118</v>
      </c>
      <c r="K14" s="34" t="s">
        <v>118</v>
      </c>
      <c r="L14" s="34" t="s">
        <v>118</v>
      </c>
      <c r="M14" s="127" t="s">
        <v>118</v>
      </c>
    </row>
    <row r="15" spans="2:13" ht="52.5" customHeight="1">
      <c r="B15" s="130" t="s">
        <v>165</v>
      </c>
      <c r="C15" s="34">
        <v>2001</v>
      </c>
      <c r="D15" s="34"/>
      <c r="E15" s="141">
        <f>SUM(E17:E24)</f>
        <v>0</v>
      </c>
      <c r="F15" s="170" t="s">
        <v>118</v>
      </c>
      <c r="G15" s="170" t="s">
        <v>118</v>
      </c>
      <c r="H15" s="141">
        <f>SUM(E15)</f>
        <v>0</v>
      </c>
      <c r="I15" s="170" t="s">
        <v>118</v>
      </c>
      <c r="J15" s="170" t="s">
        <v>118</v>
      </c>
      <c r="K15" s="34" t="s">
        <v>118</v>
      </c>
      <c r="L15" s="34" t="s">
        <v>118</v>
      </c>
      <c r="M15" s="127" t="s">
        <v>118</v>
      </c>
    </row>
    <row r="16" spans="2:13" ht="15.75">
      <c r="B16" s="131" t="s">
        <v>163</v>
      </c>
      <c r="C16" s="34" t="s">
        <v>21</v>
      </c>
      <c r="D16" s="34"/>
      <c r="E16" s="140"/>
      <c r="F16" s="170" t="s">
        <v>118</v>
      </c>
      <c r="G16" s="170" t="s">
        <v>118</v>
      </c>
      <c r="H16" s="140"/>
      <c r="I16" s="170" t="s">
        <v>118</v>
      </c>
      <c r="J16" s="170" t="s">
        <v>118</v>
      </c>
      <c r="K16" s="37"/>
      <c r="L16" s="37"/>
      <c r="M16" s="132"/>
    </row>
    <row r="17" spans="2:13" ht="21.75" customHeight="1">
      <c r="B17" s="131" t="s">
        <v>215</v>
      </c>
      <c r="C17" s="34">
        <v>2002</v>
      </c>
      <c r="D17" s="34"/>
      <c r="E17" s="167">
        <v>0</v>
      </c>
      <c r="F17" s="170" t="s">
        <v>118</v>
      </c>
      <c r="G17" s="170" t="s">
        <v>118</v>
      </c>
      <c r="H17" s="167">
        <f>SUM(E17:G17)</f>
        <v>0</v>
      </c>
      <c r="I17" s="170" t="s">
        <v>118</v>
      </c>
      <c r="J17" s="170" t="s">
        <v>118</v>
      </c>
      <c r="K17" s="33" t="s">
        <v>118</v>
      </c>
      <c r="L17" s="33" t="s">
        <v>118</v>
      </c>
      <c r="M17" s="133" t="s">
        <v>118</v>
      </c>
    </row>
    <row r="18" spans="2:13" ht="32.25" customHeight="1">
      <c r="B18" s="130" t="s">
        <v>166</v>
      </c>
      <c r="C18" s="34">
        <v>2003</v>
      </c>
      <c r="D18" s="34"/>
      <c r="E18" s="167" t="s">
        <v>118</v>
      </c>
      <c r="F18" s="170" t="s">
        <v>118</v>
      </c>
      <c r="G18" s="170" t="s">
        <v>118</v>
      </c>
      <c r="H18" s="167"/>
      <c r="I18" s="170" t="s">
        <v>118</v>
      </c>
      <c r="J18" s="170" t="s">
        <v>118</v>
      </c>
      <c r="K18" s="33" t="s">
        <v>118</v>
      </c>
      <c r="L18" s="33" t="s">
        <v>118</v>
      </c>
      <c r="M18" s="133" t="s">
        <v>118</v>
      </c>
    </row>
    <row r="19" spans="2:13" ht="36.75" customHeight="1">
      <c r="B19" s="130" t="s">
        <v>167</v>
      </c>
      <c r="C19" s="34">
        <v>2004</v>
      </c>
      <c r="D19" s="34"/>
      <c r="E19" s="167" t="s">
        <v>118</v>
      </c>
      <c r="F19" s="170" t="s">
        <v>118</v>
      </c>
      <c r="G19" s="170" t="s">
        <v>118</v>
      </c>
      <c r="H19" s="167"/>
      <c r="I19" s="170" t="s">
        <v>118</v>
      </c>
      <c r="J19" s="170" t="s">
        <v>118</v>
      </c>
      <c r="K19" s="33" t="s">
        <v>118</v>
      </c>
      <c r="L19" s="33" t="s">
        <v>118</v>
      </c>
      <c r="M19" s="133" t="s">
        <v>118</v>
      </c>
    </row>
    <row r="20" spans="2:13" ht="36" customHeight="1">
      <c r="B20" s="130" t="s">
        <v>168</v>
      </c>
      <c r="C20" s="34">
        <v>2005</v>
      </c>
      <c r="D20" s="34"/>
      <c r="E20" s="169" t="s">
        <v>118</v>
      </c>
      <c r="F20" s="170" t="s">
        <v>118</v>
      </c>
      <c r="G20" s="170" t="s">
        <v>118</v>
      </c>
      <c r="H20" s="141"/>
      <c r="I20" s="170" t="s">
        <v>118</v>
      </c>
      <c r="J20" s="170" t="s">
        <v>118</v>
      </c>
      <c r="K20" s="33" t="s">
        <v>118</v>
      </c>
      <c r="L20" s="33" t="s">
        <v>118</v>
      </c>
      <c r="M20" s="133" t="s">
        <v>118</v>
      </c>
    </row>
    <row r="21" spans="2:13" ht="21" customHeight="1">
      <c r="B21" s="130" t="s">
        <v>169</v>
      </c>
      <c r="C21" s="34">
        <v>2006</v>
      </c>
      <c r="D21" s="34"/>
      <c r="E21" s="164">
        <v>0</v>
      </c>
      <c r="F21" s="170" t="s">
        <v>118</v>
      </c>
      <c r="G21" s="170" t="s">
        <v>118</v>
      </c>
      <c r="H21" s="164">
        <f>SUM(E21)</f>
        <v>0</v>
      </c>
      <c r="I21" s="170" t="s">
        <v>118</v>
      </c>
      <c r="J21" s="170" t="s">
        <v>118</v>
      </c>
      <c r="K21" s="33" t="s">
        <v>118</v>
      </c>
      <c r="L21" s="33" t="s">
        <v>118</v>
      </c>
      <c r="M21" s="133" t="s">
        <v>118</v>
      </c>
    </row>
    <row r="22" spans="2:13" ht="21" customHeight="1">
      <c r="B22" s="130" t="s">
        <v>207</v>
      </c>
      <c r="C22" s="34">
        <v>2007</v>
      </c>
      <c r="D22" s="34"/>
      <c r="E22" s="139">
        <v>0</v>
      </c>
      <c r="F22" s="170" t="s">
        <v>118</v>
      </c>
      <c r="G22" s="170" t="s">
        <v>118</v>
      </c>
      <c r="H22" s="139">
        <f>SUM(E22)</f>
        <v>0</v>
      </c>
      <c r="I22" s="170" t="s">
        <v>118</v>
      </c>
      <c r="J22" s="170" t="s">
        <v>118</v>
      </c>
      <c r="K22" s="33"/>
      <c r="L22" s="33"/>
      <c r="M22" s="133"/>
    </row>
    <row r="23" spans="2:13" ht="41.25" customHeight="1">
      <c r="B23" s="130" t="s">
        <v>209</v>
      </c>
      <c r="C23" s="34">
        <v>2008</v>
      </c>
      <c r="D23" s="34"/>
      <c r="E23" s="139">
        <v>0</v>
      </c>
      <c r="F23" s="170" t="s">
        <v>118</v>
      </c>
      <c r="G23" s="170" t="s">
        <v>118</v>
      </c>
      <c r="H23" s="139">
        <f>SUM(E23)</f>
        <v>0</v>
      </c>
      <c r="I23" s="170" t="s">
        <v>118</v>
      </c>
      <c r="J23" s="170" t="s">
        <v>118</v>
      </c>
      <c r="K23" s="33" t="s">
        <v>118</v>
      </c>
      <c r="L23" s="33" t="s">
        <v>118</v>
      </c>
      <c r="M23" s="133" t="s">
        <v>118</v>
      </c>
    </row>
    <row r="24" spans="2:13" ht="39" customHeight="1" thickBot="1">
      <c r="B24" s="134" t="s">
        <v>208</v>
      </c>
      <c r="C24" s="135">
        <v>2009</v>
      </c>
      <c r="D24" s="135"/>
      <c r="E24" s="165">
        <v>0</v>
      </c>
      <c r="F24" s="171" t="s">
        <v>118</v>
      </c>
      <c r="G24" s="171" t="s">
        <v>118</v>
      </c>
      <c r="H24" s="165">
        <v>0</v>
      </c>
      <c r="I24" s="171" t="s">
        <v>118</v>
      </c>
      <c r="J24" s="171" t="s">
        <v>118</v>
      </c>
      <c r="K24" s="136" t="s">
        <v>118</v>
      </c>
      <c r="L24" s="136" t="s">
        <v>118</v>
      </c>
      <c r="M24" s="137" t="s">
        <v>118</v>
      </c>
    </row>
    <row r="25" spans="2:4" s="45" customFormat="1" ht="15.75">
      <c r="B25" s="43"/>
      <c r="C25" s="44"/>
      <c r="D25" s="44"/>
    </row>
    <row r="26" spans="2:4" s="45" customFormat="1" ht="15.75">
      <c r="B26" s="43"/>
      <c r="C26" s="44"/>
      <c r="D26" s="44"/>
    </row>
    <row r="27" spans="2:4" s="45" customFormat="1" ht="15.75">
      <c r="B27" s="43"/>
      <c r="C27" s="44"/>
      <c r="D27" s="44"/>
    </row>
    <row r="28" spans="2:4" s="45" customFormat="1" ht="15.75">
      <c r="B28" s="43"/>
      <c r="C28" s="44"/>
      <c r="D28" s="44"/>
    </row>
    <row r="29" spans="2:4" s="45" customFormat="1" ht="15.75">
      <c r="B29" s="43"/>
      <c r="C29" s="44"/>
      <c r="D29" s="44"/>
    </row>
    <row r="30" spans="2:4" s="45" customFormat="1" ht="15.75">
      <c r="B30" s="43"/>
      <c r="C30" s="44"/>
      <c r="D30" s="44"/>
    </row>
    <row r="31" spans="2:4" s="45" customFormat="1" ht="15.75">
      <c r="B31" s="43"/>
      <c r="C31" s="44"/>
      <c r="D31" s="44"/>
    </row>
    <row r="32" spans="2:4" s="45" customFormat="1" ht="15.75">
      <c r="B32" s="43"/>
      <c r="C32" s="44"/>
      <c r="D32" s="44"/>
    </row>
    <row r="33" spans="2:4" s="45" customFormat="1" ht="15.75">
      <c r="B33" s="43"/>
      <c r="C33" s="44"/>
      <c r="D33" s="44"/>
    </row>
    <row r="34" spans="2:4" s="45" customFormat="1" ht="15.75">
      <c r="B34" s="43"/>
      <c r="C34" s="44"/>
      <c r="D34" s="44"/>
    </row>
    <row r="35" spans="2:4" s="45" customFormat="1" ht="15.75">
      <c r="B35" s="43"/>
      <c r="C35" s="44"/>
      <c r="D35" s="44"/>
    </row>
    <row r="36" spans="2:4" s="45" customFormat="1" ht="15.75">
      <c r="B36" s="43"/>
      <c r="C36" s="44"/>
      <c r="D36" s="44"/>
    </row>
    <row r="37" spans="2:4" s="45" customFormat="1" ht="15.75">
      <c r="B37" s="43"/>
      <c r="C37" s="44"/>
      <c r="D37" s="44"/>
    </row>
    <row r="38" spans="2:4" s="45" customFormat="1" ht="15.75">
      <c r="B38" s="43"/>
      <c r="C38" s="44"/>
      <c r="D38" s="44"/>
    </row>
    <row r="39" spans="2:4" s="45" customFormat="1" ht="15.75">
      <c r="B39" s="43"/>
      <c r="C39" s="44"/>
      <c r="D39" s="44"/>
    </row>
    <row r="40" spans="2:4" s="45" customFormat="1" ht="15.75">
      <c r="B40" s="43"/>
      <c r="C40" s="44"/>
      <c r="D40" s="44"/>
    </row>
    <row r="41" spans="2:4" s="45" customFormat="1" ht="15.75">
      <c r="B41" s="43"/>
      <c r="C41" s="44"/>
      <c r="D41" s="44"/>
    </row>
    <row r="42" spans="2:4" s="45" customFormat="1" ht="15.75">
      <c r="B42" s="43"/>
      <c r="C42" s="44"/>
      <c r="D42" s="44"/>
    </row>
    <row r="43" spans="2:4" s="45" customFormat="1" ht="15.75">
      <c r="B43" s="43"/>
      <c r="C43" s="44"/>
      <c r="D43" s="44"/>
    </row>
    <row r="44" spans="2:4" s="45" customFormat="1" ht="15.75">
      <c r="B44" s="43"/>
      <c r="C44" s="44"/>
      <c r="D44" s="44"/>
    </row>
    <row r="45" spans="2:4" s="45" customFormat="1" ht="15.75">
      <c r="B45" s="43"/>
      <c r="C45" s="44"/>
      <c r="D45" s="44"/>
    </row>
    <row r="46" spans="2:4" s="45" customFormat="1" ht="15.75">
      <c r="B46" s="43"/>
      <c r="C46" s="44"/>
      <c r="D46" s="44"/>
    </row>
    <row r="47" spans="2:4" s="45" customFormat="1" ht="15.75">
      <c r="B47" s="43"/>
      <c r="C47" s="44"/>
      <c r="D47" s="44"/>
    </row>
    <row r="48" spans="2:4" s="45" customFormat="1" ht="15.75">
      <c r="B48" s="43"/>
      <c r="C48" s="44"/>
      <c r="D48" s="44"/>
    </row>
    <row r="49" spans="2:4" s="45" customFormat="1" ht="15.75">
      <c r="B49" s="43"/>
      <c r="C49" s="44"/>
      <c r="D49" s="44"/>
    </row>
    <row r="50" spans="2:4" s="45" customFormat="1" ht="15.75">
      <c r="B50" s="43"/>
      <c r="C50" s="44"/>
      <c r="D50" s="44"/>
    </row>
    <row r="51" spans="2:4" s="45" customFormat="1" ht="15.75">
      <c r="B51" s="43"/>
      <c r="C51" s="44"/>
      <c r="D51" s="44"/>
    </row>
    <row r="52" spans="2:4" s="45" customFormat="1" ht="15.75">
      <c r="B52" s="43"/>
      <c r="C52" s="44"/>
      <c r="D52" s="44"/>
    </row>
    <row r="53" spans="2:4" s="45" customFormat="1" ht="15.75">
      <c r="B53" s="43"/>
      <c r="C53" s="44"/>
      <c r="D53" s="44"/>
    </row>
    <row r="54" spans="2:4" s="45" customFormat="1" ht="15.75">
      <c r="B54" s="43"/>
      <c r="C54" s="44"/>
      <c r="D54" s="44"/>
    </row>
    <row r="55" spans="2:4" s="45" customFormat="1" ht="15.75">
      <c r="B55" s="43"/>
      <c r="C55" s="44"/>
      <c r="D55" s="44"/>
    </row>
    <row r="56" spans="2:4" s="45" customFormat="1" ht="15.75">
      <c r="B56" s="43"/>
      <c r="C56" s="44"/>
      <c r="D56" s="44"/>
    </row>
    <row r="57" spans="2:4" s="45" customFormat="1" ht="15.75">
      <c r="B57" s="43"/>
      <c r="C57" s="44"/>
      <c r="D57" s="44"/>
    </row>
    <row r="58" spans="2:4" s="45" customFormat="1" ht="15.75">
      <c r="B58" s="43"/>
      <c r="C58" s="44"/>
      <c r="D58" s="44"/>
    </row>
    <row r="59" spans="2:4" s="45" customFormat="1" ht="15.75">
      <c r="B59" s="43"/>
      <c r="C59" s="44"/>
      <c r="D59" s="44"/>
    </row>
    <row r="60" spans="2:4" s="45" customFormat="1" ht="15.75">
      <c r="B60" s="43"/>
      <c r="C60" s="44"/>
      <c r="D60" s="44"/>
    </row>
    <row r="61" spans="2:4" s="45" customFormat="1" ht="15.75">
      <c r="B61" s="43"/>
      <c r="C61" s="44"/>
      <c r="D61" s="44"/>
    </row>
    <row r="62" spans="2:4" s="45" customFormat="1" ht="15.75">
      <c r="B62" s="43"/>
      <c r="C62" s="44"/>
      <c r="D62" s="44"/>
    </row>
    <row r="63" spans="2:4" s="45" customFormat="1" ht="15.75">
      <c r="B63" s="43"/>
      <c r="C63" s="44"/>
      <c r="D63" s="44"/>
    </row>
    <row r="64" spans="2:4" s="45" customFormat="1" ht="15.75">
      <c r="B64" s="43"/>
      <c r="C64" s="44"/>
      <c r="D64" s="44"/>
    </row>
    <row r="65" spans="2:4" s="45" customFormat="1" ht="15.75">
      <c r="B65" s="43"/>
      <c r="C65" s="44"/>
      <c r="D65" s="44"/>
    </row>
    <row r="66" spans="2:4" s="45" customFormat="1" ht="15.75">
      <c r="B66" s="43"/>
      <c r="C66" s="44"/>
      <c r="D66" s="44"/>
    </row>
    <row r="67" spans="2:4" s="45" customFormat="1" ht="15.75">
      <c r="B67" s="43"/>
      <c r="C67" s="44"/>
      <c r="D67" s="44"/>
    </row>
    <row r="68" spans="2:4" s="45" customFormat="1" ht="15.75">
      <c r="B68" s="43"/>
      <c r="C68" s="44"/>
      <c r="D68" s="44"/>
    </row>
    <row r="69" spans="2:4" s="45" customFormat="1" ht="15.75">
      <c r="B69" s="43"/>
      <c r="C69" s="44"/>
      <c r="D69" s="44"/>
    </row>
    <row r="70" spans="2:4" s="45" customFormat="1" ht="15.75">
      <c r="B70" s="43"/>
      <c r="C70" s="44"/>
      <c r="D70" s="44"/>
    </row>
    <row r="71" spans="2:4" s="45" customFormat="1" ht="15.75">
      <c r="B71" s="43"/>
      <c r="C71" s="44"/>
      <c r="D71" s="44"/>
    </row>
    <row r="72" spans="2:4" s="45" customFormat="1" ht="15.75">
      <c r="B72" s="43"/>
      <c r="C72" s="44"/>
      <c r="D72" s="44"/>
    </row>
    <row r="73" spans="2:4" s="45" customFormat="1" ht="15.75">
      <c r="B73" s="43"/>
      <c r="C73" s="44"/>
      <c r="D73" s="44"/>
    </row>
    <row r="74" spans="2:4" s="45" customFormat="1" ht="15.75">
      <c r="B74" s="43"/>
      <c r="C74" s="44"/>
      <c r="D74" s="44"/>
    </row>
    <row r="75" spans="2:4" s="45" customFormat="1" ht="15.75">
      <c r="B75" s="43"/>
      <c r="C75" s="44"/>
      <c r="D75" s="44"/>
    </row>
    <row r="76" spans="2:4" s="45" customFormat="1" ht="15.75">
      <c r="B76" s="43"/>
      <c r="C76" s="44"/>
      <c r="D76" s="44"/>
    </row>
    <row r="77" spans="2:4" s="45" customFormat="1" ht="15.75">
      <c r="B77" s="43"/>
      <c r="C77" s="44"/>
      <c r="D77" s="44"/>
    </row>
    <row r="78" spans="2:4" s="45" customFormat="1" ht="15.75">
      <c r="B78" s="43"/>
      <c r="C78" s="44"/>
      <c r="D78" s="44"/>
    </row>
    <row r="79" spans="2:4" s="45" customFormat="1" ht="15.75">
      <c r="B79" s="43"/>
      <c r="C79" s="44"/>
      <c r="D79" s="44"/>
    </row>
    <row r="80" spans="2:4" s="45" customFormat="1" ht="15.75">
      <c r="B80" s="43"/>
      <c r="C80" s="44"/>
      <c r="D80" s="44"/>
    </row>
    <row r="81" spans="2:4" s="45" customFormat="1" ht="15.75">
      <c r="B81" s="43"/>
      <c r="C81" s="44"/>
      <c r="D81" s="44"/>
    </row>
    <row r="82" spans="2:4" s="45" customFormat="1" ht="15.75">
      <c r="B82" s="43"/>
      <c r="C82" s="44"/>
      <c r="D82" s="44"/>
    </row>
    <row r="83" spans="2:4" s="45" customFormat="1" ht="15.75">
      <c r="B83" s="43"/>
      <c r="C83" s="44"/>
      <c r="D83" s="44"/>
    </row>
    <row r="84" spans="2:4" s="45" customFormat="1" ht="15.75">
      <c r="B84" s="43"/>
      <c r="C84" s="44"/>
      <c r="D84" s="44"/>
    </row>
    <row r="85" spans="2:4" s="45" customFormat="1" ht="15.75">
      <c r="B85" s="43"/>
      <c r="C85" s="44"/>
      <c r="D85" s="44"/>
    </row>
    <row r="86" spans="2:4" s="45" customFormat="1" ht="15.75">
      <c r="B86" s="43"/>
      <c r="C86" s="44"/>
      <c r="D86" s="44"/>
    </row>
    <row r="87" spans="2:4" s="45" customFormat="1" ht="15.75">
      <c r="B87" s="43"/>
      <c r="C87" s="44"/>
      <c r="D87" s="44"/>
    </row>
    <row r="88" spans="2:4" s="45" customFormat="1" ht="15.75">
      <c r="B88" s="43"/>
      <c r="C88" s="44"/>
      <c r="D88" s="44"/>
    </row>
    <row r="89" spans="2:4" s="45" customFormat="1" ht="15.75">
      <c r="B89" s="43"/>
      <c r="C89" s="44"/>
      <c r="D89" s="44"/>
    </row>
    <row r="90" spans="2:4" s="45" customFormat="1" ht="15.75">
      <c r="B90" s="43"/>
      <c r="C90" s="44"/>
      <c r="D90" s="44"/>
    </row>
    <row r="91" spans="2:4" s="45" customFormat="1" ht="15.75">
      <c r="B91" s="43"/>
      <c r="C91" s="44"/>
      <c r="D91" s="44"/>
    </row>
    <row r="92" spans="2:4" s="45" customFormat="1" ht="15.75">
      <c r="B92" s="43"/>
      <c r="C92" s="44"/>
      <c r="D92" s="44"/>
    </row>
    <row r="93" spans="2:4" s="45" customFormat="1" ht="15.75">
      <c r="B93" s="43"/>
      <c r="C93" s="44"/>
      <c r="D93" s="44"/>
    </row>
    <row r="94" spans="2:4" s="45" customFormat="1" ht="15.75">
      <c r="B94" s="43"/>
      <c r="C94" s="44"/>
      <c r="D94" s="44"/>
    </row>
    <row r="95" spans="2:4" s="45" customFormat="1" ht="15.75">
      <c r="B95" s="43"/>
      <c r="C95" s="44"/>
      <c r="D95" s="44"/>
    </row>
    <row r="96" spans="2:4" s="45" customFormat="1" ht="15.75">
      <c r="B96" s="43"/>
      <c r="C96" s="44"/>
      <c r="D96" s="44"/>
    </row>
    <row r="97" spans="2:4" s="45" customFormat="1" ht="15.75">
      <c r="B97" s="43"/>
      <c r="C97" s="44"/>
      <c r="D97" s="44"/>
    </row>
  </sheetData>
  <sheetProtection/>
  <mergeCells count="11">
    <mergeCell ref="B6:B9"/>
    <mergeCell ref="C6:C9"/>
    <mergeCell ref="D6:D9"/>
    <mergeCell ref="E6:M6"/>
    <mergeCell ref="E7:G8"/>
    <mergeCell ref="H7:M7"/>
    <mergeCell ref="H8:J8"/>
    <mergeCell ref="K8:M8"/>
    <mergeCell ref="E2:J2"/>
    <mergeCell ref="F3:I3"/>
    <mergeCell ref="G4:H4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Пользователь Windows</cp:lastModifiedBy>
  <cp:lastPrinted>2019-01-15T11:58:02Z</cp:lastPrinted>
  <dcterms:created xsi:type="dcterms:W3CDTF">2016-11-15T11:35:14Z</dcterms:created>
  <dcterms:modified xsi:type="dcterms:W3CDTF">2019-01-18T11:09:51Z</dcterms:modified>
  <cp:category/>
  <cp:version/>
  <cp:contentType/>
  <cp:contentStatus/>
</cp:coreProperties>
</file>